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07E99FC8-53A0-41AA-929B-F7E1812A99F0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57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E17" i="3"/>
  <c r="E18" i="3"/>
  <c r="K18" i="3" s="1"/>
  <c r="E19" i="3"/>
  <c r="E20" i="3"/>
  <c r="E21" i="3"/>
  <c r="G21" i="3" s="1"/>
  <c r="C14" i="23" s="1"/>
  <c r="E22" i="3"/>
  <c r="G22" i="3" s="1"/>
  <c r="C14" i="24" s="1"/>
  <c r="E23" i="3"/>
  <c r="G23" i="3" s="1"/>
  <c r="C14" i="25" s="1"/>
  <c r="E24" i="3"/>
  <c r="G24" i="3" s="1"/>
  <c r="C14" i="26" s="1"/>
  <c r="E25" i="3"/>
  <c r="G25" i="3" s="1"/>
  <c r="C14" i="27" s="1"/>
  <c r="E26" i="3"/>
  <c r="M26" i="3" s="1"/>
  <c r="E27" i="3"/>
  <c r="G27" i="3" s="1"/>
  <c r="E28" i="3"/>
  <c r="G28" i="3" s="1"/>
  <c r="E29" i="3"/>
  <c r="G29" i="3" s="1"/>
  <c r="E30" i="3"/>
  <c r="G30" i="3" s="1"/>
  <c r="E31" i="3"/>
  <c r="G31" i="3" s="1"/>
  <c r="E32" i="3"/>
  <c r="G32" i="3" s="1"/>
  <c r="E33" i="3"/>
  <c r="G33" i="3" s="1"/>
  <c r="E34" i="3"/>
  <c r="M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E6" i="3"/>
  <c r="E7" i="3"/>
  <c r="E8" i="3"/>
  <c r="E9" i="3"/>
  <c r="E10" i="3"/>
  <c r="E3" i="3"/>
  <c r="E2" i="3"/>
  <c r="C27" i="53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12" i="53"/>
  <c r="C11" i="53"/>
  <c r="C10" i="53"/>
  <c r="C9" i="53"/>
  <c r="C5" i="53"/>
  <c r="C4" i="53"/>
  <c r="C3" i="53"/>
  <c r="C22" i="52"/>
  <c r="F20" i="52"/>
  <c r="I20" i="52" s="1"/>
  <c r="C19" i="52"/>
  <c r="C13" i="52"/>
  <c r="F26" i="52" s="1"/>
  <c r="H26" i="52" s="1"/>
  <c r="C12" i="52"/>
  <c r="C11" i="52"/>
  <c r="C10" i="52"/>
  <c r="C9" i="52"/>
  <c r="C5" i="52"/>
  <c r="C4" i="52"/>
  <c r="C3" i="52"/>
  <c r="C13" i="51"/>
  <c r="C19" i="51" s="1"/>
  <c r="C12" i="51"/>
  <c r="C11" i="51"/>
  <c r="C10" i="51"/>
  <c r="C9" i="51"/>
  <c r="C5" i="51"/>
  <c r="C4" i="51"/>
  <c r="C3" i="51"/>
  <c r="C13" i="50"/>
  <c r="F26" i="50" s="1"/>
  <c r="I26" i="50" s="1"/>
  <c r="C12" i="50"/>
  <c r="C11" i="50"/>
  <c r="C10" i="50"/>
  <c r="C9" i="50"/>
  <c r="C5" i="50"/>
  <c r="C4" i="50"/>
  <c r="C3" i="50"/>
  <c r="C13" i="49"/>
  <c r="F18" i="49" s="1"/>
  <c r="I18" i="49" s="1"/>
  <c r="C12" i="49"/>
  <c r="C11" i="49"/>
  <c r="C10" i="49"/>
  <c r="C9" i="49"/>
  <c r="C5" i="49"/>
  <c r="C4" i="49"/>
  <c r="C3" i="49"/>
  <c r="C13" i="48"/>
  <c r="F26" i="48" s="1"/>
  <c r="I26" i="48" s="1"/>
  <c r="C12" i="48"/>
  <c r="C11" i="48"/>
  <c r="C10" i="48"/>
  <c r="C9" i="48"/>
  <c r="C5" i="48"/>
  <c r="C4" i="48"/>
  <c r="C3" i="48"/>
  <c r="C23" i="47"/>
  <c r="F22" i="47"/>
  <c r="I22" i="47" s="1"/>
  <c r="C21" i="47"/>
  <c r="C13" i="47"/>
  <c r="F19" i="47" s="1"/>
  <c r="H19" i="47" s="1"/>
  <c r="C12" i="47"/>
  <c r="C11" i="47"/>
  <c r="C10" i="47"/>
  <c r="C9" i="47"/>
  <c r="C5" i="47"/>
  <c r="C4" i="47"/>
  <c r="C3" i="47"/>
  <c r="F21" i="46"/>
  <c r="I21" i="46" s="1"/>
  <c r="C13" i="46"/>
  <c r="F26" i="46" s="1"/>
  <c r="I26" i="46" s="1"/>
  <c r="C12" i="46"/>
  <c r="C11" i="46"/>
  <c r="C10" i="46"/>
  <c r="C9" i="46"/>
  <c r="C5" i="46"/>
  <c r="C4" i="46"/>
  <c r="C3" i="46"/>
  <c r="C25" i="45"/>
  <c r="C13" i="45"/>
  <c r="C23" i="45" s="1"/>
  <c r="C12" i="45"/>
  <c r="C11" i="45"/>
  <c r="C10" i="45"/>
  <c r="C9" i="45"/>
  <c r="C5" i="45"/>
  <c r="C4" i="45"/>
  <c r="C3" i="45"/>
  <c r="C18" i="44"/>
  <c r="E17" i="44"/>
  <c r="D7" i="44" s="1"/>
  <c r="C13" i="44"/>
  <c r="F26" i="44" s="1"/>
  <c r="H26" i="44" s="1"/>
  <c r="C12" i="44"/>
  <c r="C11" i="44"/>
  <c r="C10" i="44"/>
  <c r="C9" i="44"/>
  <c r="C5" i="44"/>
  <c r="C4" i="44"/>
  <c r="C3" i="44"/>
  <c r="C13" i="43"/>
  <c r="F22" i="43" s="1"/>
  <c r="I22" i="43" s="1"/>
  <c r="C12" i="43"/>
  <c r="C11" i="43"/>
  <c r="C10" i="43"/>
  <c r="C9" i="43"/>
  <c r="C5" i="43"/>
  <c r="C4" i="43"/>
  <c r="C3" i="43"/>
  <c r="C13" i="42"/>
  <c r="F26" i="42" s="1"/>
  <c r="I26" i="42" s="1"/>
  <c r="C12" i="42"/>
  <c r="C11" i="42"/>
  <c r="C10" i="42"/>
  <c r="C9" i="42"/>
  <c r="C5" i="42"/>
  <c r="C4" i="42"/>
  <c r="C3" i="42"/>
  <c r="C13" i="41"/>
  <c r="F27" i="41" s="1"/>
  <c r="I27" i="41" s="1"/>
  <c r="C12" i="41"/>
  <c r="C11" i="41"/>
  <c r="C10" i="41"/>
  <c r="C9" i="41"/>
  <c r="C5" i="41"/>
  <c r="C4" i="41"/>
  <c r="C3" i="41"/>
  <c r="C25" i="40"/>
  <c r="E17" i="40"/>
  <c r="D7" i="40" s="1"/>
  <c r="C13" i="40"/>
  <c r="F26" i="40" s="1"/>
  <c r="I26" i="40" s="1"/>
  <c r="C12" i="40"/>
  <c r="C11" i="40"/>
  <c r="C10" i="40"/>
  <c r="C9" i="40"/>
  <c r="C5" i="40"/>
  <c r="C4" i="40"/>
  <c r="C3" i="40"/>
  <c r="C13" i="39"/>
  <c r="C27" i="39" s="1"/>
  <c r="C12" i="39"/>
  <c r="C11" i="39"/>
  <c r="C10" i="39"/>
  <c r="C9" i="39"/>
  <c r="C5" i="39"/>
  <c r="C4" i="39"/>
  <c r="C3" i="39"/>
  <c r="C13" i="38"/>
  <c r="F26" i="38" s="1"/>
  <c r="I26" i="38" s="1"/>
  <c r="C12" i="38"/>
  <c r="C11" i="38"/>
  <c r="C10" i="38"/>
  <c r="C9" i="38"/>
  <c r="C5" i="38"/>
  <c r="C4" i="38"/>
  <c r="C3" i="38"/>
  <c r="C13" i="37"/>
  <c r="D17" i="37" s="1"/>
  <c r="C6" i="37" s="1"/>
  <c r="C12" i="37"/>
  <c r="C11" i="37"/>
  <c r="C10" i="37"/>
  <c r="C9" i="37"/>
  <c r="C5" i="37"/>
  <c r="C4" i="37"/>
  <c r="C3" i="37"/>
  <c r="C13" i="36"/>
  <c r="F26" i="36" s="1"/>
  <c r="I26" i="36" s="1"/>
  <c r="C12" i="36"/>
  <c r="C11" i="36"/>
  <c r="C10" i="36"/>
  <c r="C9" i="36"/>
  <c r="C5" i="36"/>
  <c r="C4" i="36"/>
  <c r="C3" i="36"/>
  <c r="C13" i="35"/>
  <c r="C27" i="35" s="1"/>
  <c r="C12" i="35"/>
  <c r="C11" i="35"/>
  <c r="C10" i="35"/>
  <c r="C9" i="35"/>
  <c r="C5" i="35"/>
  <c r="C4" i="35"/>
  <c r="C3" i="35"/>
  <c r="C13" i="34"/>
  <c r="F26" i="34" s="1"/>
  <c r="I26" i="34" s="1"/>
  <c r="C12" i="34"/>
  <c r="C11" i="34"/>
  <c r="C10" i="34"/>
  <c r="C9" i="34"/>
  <c r="C5" i="34"/>
  <c r="C4" i="34"/>
  <c r="C3" i="34"/>
  <c r="C13" i="33"/>
  <c r="C27" i="33" s="1"/>
  <c r="C12" i="33"/>
  <c r="C11" i="33"/>
  <c r="C10" i="33"/>
  <c r="C9" i="33"/>
  <c r="C5" i="33"/>
  <c r="C4" i="33"/>
  <c r="C3" i="33"/>
  <c r="C26" i="32"/>
  <c r="F25" i="32"/>
  <c r="I25" i="32" s="1"/>
  <c r="G25" i="32" s="1"/>
  <c r="C18" i="32"/>
  <c r="E17" i="32"/>
  <c r="D7" i="32" s="1"/>
  <c r="D17" i="32"/>
  <c r="C6" i="32" s="1"/>
  <c r="C13" i="32"/>
  <c r="F26" i="32" s="1"/>
  <c r="I26" i="32" s="1"/>
  <c r="C12" i="32"/>
  <c r="C11" i="32"/>
  <c r="C10" i="32"/>
  <c r="C9" i="32"/>
  <c r="C7" i="32"/>
  <c r="C5" i="32"/>
  <c r="C4" i="32"/>
  <c r="C3" i="32"/>
  <c r="C13" i="31"/>
  <c r="C27" i="31" s="1"/>
  <c r="C12" i="31"/>
  <c r="C11" i="31"/>
  <c r="C10" i="31"/>
  <c r="C9" i="31"/>
  <c r="C5" i="31"/>
  <c r="C4" i="31"/>
  <c r="C3" i="31"/>
  <c r="C13" i="30"/>
  <c r="F26" i="30" s="1"/>
  <c r="H26" i="30" s="1"/>
  <c r="C12" i="30"/>
  <c r="C11" i="30"/>
  <c r="C10" i="30"/>
  <c r="C9" i="30"/>
  <c r="C5" i="30"/>
  <c r="C4" i="30"/>
  <c r="C3" i="30"/>
  <c r="D17" i="29"/>
  <c r="C6" i="29" s="1"/>
  <c r="C13" i="29"/>
  <c r="C27" i="29" s="1"/>
  <c r="C12" i="29"/>
  <c r="C11" i="29"/>
  <c r="C10" i="29"/>
  <c r="C9" i="29"/>
  <c r="C5" i="29"/>
  <c r="C4" i="29"/>
  <c r="C3" i="29"/>
  <c r="C13" i="28"/>
  <c r="C19" i="28" s="1"/>
  <c r="C12" i="28"/>
  <c r="C11" i="28"/>
  <c r="C10" i="28"/>
  <c r="C9" i="28"/>
  <c r="C5" i="28"/>
  <c r="C4" i="28"/>
  <c r="C3" i="28"/>
  <c r="C13" i="27"/>
  <c r="C21" i="27" s="1"/>
  <c r="C12" i="27"/>
  <c r="C11" i="27"/>
  <c r="C10" i="27"/>
  <c r="C9" i="27"/>
  <c r="C5" i="27"/>
  <c r="C4" i="27"/>
  <c r="C3" i="27"/>
  <c r="C13" i="26"/>
  <c r="C23" i="26" s="1"/>
  <c r="C12" i="26"/>
  <c r="C11" i="26"/>
  <c r="C10" i="26"/>
  <c r="C9" i="26"/>
  <c r="C5" i="26"/>
  <c r="C4" i="26"/>
  <c r="C3" i="26"/>
  <c r="C13" i="25"/>
  <c r="C25" i="25" s="1"/>
  <c r="C12" i="25"/>
  <c r="C11" i="25"/>
  <c r="C10" i="25"/>
  <c r="C9" i="25"/>
  <c r="C5" i="25"/>
  <c r="C4" i="25"/>
  <c r="C3" i="25"/>
  <c r="C13" i="24"/>
  <c r="C26" i="24" s="1"/>
  <c r="C12" i="24"/>
  <c r="C11" i="24"/>
  <c r="C10" i="24"/>
  <c r="C9" i="24"/>
  <c r="C5" i="24"/>
  <c r="C4" i="24"/>
  <c r="C3" i="24"/>
  <c r="C13" i="23"/>
  <c r="C27" i="23" s="1"/>
  <c r="C12" i="23"/>
  <c r="C11" i="23"/>
  <c r="C10" i="23"/>
  <c r="C9" i="23"/>
  <c r="C5" i="23"/>
  <c r="C4" i="23"/>
  <c r="C3" i="23"/>
  <c r="C13" i="22"/>
  <c r="C26" i="22" s="1"/>
  <c r="C12" i="22"/>
  <c r="C11" i="22"/>
  <c r="C10" i="22"/>
  <c r="C9" i="22"/>
  <c r="C5" i="22"/>
  <c r="C4" i="22"/>
  <c r="C3" i="22"/>
  <c r="C13" i="21"/>
  <c r="C27" i="21" s="1"/>
  <c r="C12" i="21"/>
  <c r="C11" i="21"/>
  <c r="C10" i="21"/>
  <c r="C9" i="21"/>
  <c r="C5" i="21"/>
  <c r="C4" i="21"/>
  <c r="C3" i="21"/>
  <c r="C13" i="20"/>
  <c r="C19" i="20" s="1"/>
  <c r="C12" i="20"/>
  <c r="C11" i="20"/>
  <c r="C10" i="20"/>
  <c r="C9" i="20"/>
  <c r="C5" i="20"/>
  <c r="C4" i="20"/>
  <c r="C3" i="20"/>
  <c r="C13" i="19"/>
  <c r="C27" i="19" s="1"/>
  <c r="C12" i="19"/>
  <c r="C11" i="19"/>
  <c r="C10" i="19"/>
  <c r="C9" i="19"/>
  <c r="C5" i="19"/>
  <c r="C4" i="19"/>
  <c r="C3" i="19"/>
  <c r="C13" i="18"/>
  <c r="C25" i="18" s="1"/>
  <c r="C12" i="18"/>
  <c r="C11" i="18"/>
  <c r="C10" i="18"/>
  <c r="C9" i="18"/>
  <c r="C5" i="18"/>
  <c r="C4" i="18"/>
  <c r="C3" i="18"/>
  <c r="C13" i="17"/>
  <c r="C27" i="17" s="1"/>
  <c r="C12" i="17"/>
  <c r="C11" i="17"/>
  <c r="C10" i="17"/>
  <c r="C9" i="17"/>
  <c r="C5" i="17"/>
  <c r="C4" i="17"/>
  <c r="C3" i="17"/>
  <c r="C13" i="16"/>
  <c r="C19" i="16" s="1"/>
  <c r="C12" i="16"/>
  <c r="C11" i="16"/>
  <c r="C10" i="16"/>
  <c r="C9" i="16"/>
  <c r="C5" i="16"/>
  <c r="C4" i="16"/>
  <c r="C3" i="16"/>
  <c r="C13" i="15"/>
  <c r="C24" i="15" s="1"/>
  <c r="C12" i="15"/>
  <c r="C11" i="15"/>
  <c r="C10" i="15"/>
  <c r="C9" i="15"/>
  <c r="C5" i="15"/>
  <c r="C4" i="15"/>
  <c r="C3" i="15"/>
  <c r="C13" i="14"/>
  <c r="C25" i="14" s="1"/>
  <c r="C12" i="14"/>
  <c r="C11" i="14"/>
  <c r="C10" i="14"/>
  <c r="C9" i="14"/>
  <c r="C5" i="14"/>
  <c r="C4" i="14"/>
  <c r="C3" i="14"/>
  <c r="C13" i="13"/>
  <c r="C25" i="13" s="1"/>
  <c r="C12" i="13"/>
  <c r="C11" i="13"/>
  <c r="C10" i="13"/>
  <c r="C9" i="13"/>
  <c r="C5" i="13"/>
  <c r="C4" i="13"/>
  <c r="C3" i="13"/>
  <c r="C13" i="12"/>
  <c r="C21" i="12" s="1"/>
  <c r="C12" i="12"/>
  <c r="C11" i="12"/>
  <c r="C10" i="12"/>
  <c r="C9" i="12"/>
  <c r="C5" i="12"/>
  <c r="C4" i="12"/>
  <c r="C3" i="12"/>
  <c r="C13" i="11"/>
  <c r="C27" i="11" s="1"/>
  <c r="C12" i="11"/>
  <c r="C11" i="11"/>
  <c r="C10" i="11"/>
  <c r="C9" i="11"/>
  <c r="C5" i="11"/>
  <c r="C4" i="11"/>
  <c r="C3" i="11"/>
  <c r="C13" i="10"/>
  <c r="C27" i="10" s="1"/>
  <c r="C12" i="10"/>
  <c r="C11" i="10"/>
  <c r="C10" i="10"/>
  <c r="C9" i="10"/>
  <c r="C5" i="10"/>
  <c r="C4" i="10"/>
  <c r="C3" i="10"/>
  <c r="C13" i="9"/>
  <c r="C21" i="9" s="1"/>
  <c r="C12" i="9"/>
  <c r="C11" i="9"/>
  <c r="C10" i="9"/>
  <c r="C9" i="9"/>
  <c r="C5" i="9"/>
  <c r="C4" i="9"/>
  <c r="C3" i="9"/>
  <c r="C13" i="8"/>
  <c r="C27" i="8" s="1"/>
  <c r="C12" i="8"/>
  <c r="C11" i="8"/>
  <c r="C10" i="8"/>
  <c r="C9" i="8"/>
  <c r="C5" i="8"/>
  <c r="C4" i="8"/>
  <c r="C3" i="8"/>
  <c r="C13" i="7"/>
  <c r="C27" i="7" s="1"/>
  <c r="C12" i="7"/>
  <c r="C11" i="7"/>
  <c r="C10" i="7"/>
  <c r="C9" i="7"/>
  <c r="C5" i="7"/>
  <c r="C4" i="7"/>
  <c r="C3" i="7"/>
  <c r="C13" i="6"/>
  <c r="C27" i="6" s="1"/>
  <c r="C12" i="6"/>
  <c r="C11" i="6"/>
  <c r="C10" i="6"/>
  <c r="C9" i="6"/>
  <c r="C5" i="6"/>
  <c r="C4" i="6"/>
  <c r="C3" i="6"/>
  <c r="C13" i="5"/>
  <c r="C19" i="5" s="1"/>
  <c r="C12" i="5"/>
  <c r="C11" i="5"/>
  <c r="C10" i="5"/>
  <c r="C9" i="5"/>
  <c r="C5" i="5"/>
  <c r="C4" i="5"/>
  <c r="C3" i="5"/>
  <c r="C13" i="4"/>
  <c r="C27" i="4" s="1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N9" i="3"/>
  <c r="F3" i="3"/>
  <c r="F4" i="3"/>
  <c r="F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F19" i="3"/>
  <c r="F12" i="3"/>
  <c r="F18" i="3"/>
  <c r="F16" i="3"/>
  <c r="D14" i="53"/>
  <c r="D14" i="52"/>
  <c r="D14" i="51"/>
  <c r="D14" i="50"/>
  <c r="D14" i="48"/>
  <c r="D14" i="47"/>
  <c r="D14" i="46"/>
  <c r="D14" i="44"/>
  <c r="D14" i="40"/>
  <c r="D14" i="35"/>
  <c r="D14" i="32"/>
  <c r="D14" i="31"/>
  <c r="D14" i="29"/>
  <c r="D14" i="24"/>
  <c r="D14" i="16"/>
  <c r="D14" i="14"/>
  <c r="D14" i="13"/>
  <c r="D14" i="12"/>
  <c r="D14" i="11"/>
  <c r="D14" i="10"/>
  <c r="D14" i="9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21" i="3"/>
  <c r="M19" i="3"/>
  <c r="M13" i="3"/>
  <c r="M3" i="3"/>
  <c r="F26" i="29"/>
  <c r="I26" i="29" s="1"/>
  <c r="D17" i="30" l="1"/>
  <c r="C6" i="30" s="1"/>
  <c r="C25" i="30"/>
  <c r="D14" i="33"/>
  <c r="D14" i="41"/>
  <c r="E17" i="30"/>
  <c r="D7" i="30" s="1"/>
  <c r="F25" i="30"/>
  <c r="I25" i="30" s="1"/>
  <c r="G25" i="30" s="1"/>
  <c r="F20" i="34"/>
  <c r="I20" i="34" s="1"/>
  <c r="F19" i="41"/>
  <c r="I19" i="41" s="1"/>
  <c r="D14" i="30"/>
  <c r="D14" i="34"/>
  <c r="D14" i="43"/>
  <c r="C19" i="30"/>
  <c r="C25" i="32"/>
  <c r="C26" i="36"/>
  <c r="C23" i="43"/>
  <c r="C7" i="44"/>
  <c r="F20" i="44"/>
  <c r="I20" i="44" s="1"/>
  <c r="G20" i="44" s="1"/>
  <c r="F19" i="51"/>
  <c r="I19" i="51" s="1"/>
  <c r="C27" i="27"/>
  <c r="C27" i="43"/>
  <c r="C27" i="47"/>
  <c r="C27" i="51"/>
  <c r="C21" i="30"/>
  <c r="F22" i="51"/>
  <c r="I22" i="51" s="1"/>
  <c r="F25" i="52"/>
  <c r="I25" i="52" s="1"/>
  <c r="C27" i="9"/>
  <c r="C27" i="24"/>
  <c r="C27" i="28"/>
  <c r="C27" i="32"/>
  <c r="C27" i="36"/>
  <c r="C27" i="40"/>
  <c r="C27" i="44"/>
  <c r="C27" i="48"/>
  <c r="C27" i="52"/>
  <c r="G43" i="3"/>
  <c r="F24" i="50"/>
  <c r="I24" i="50" s="1"/>
  <c r="C7" i="51"/>
  <c r="C27" i="12"/>
  <c r="C27" i="25"/>
  <c r="C27" i="37"/>
  <c r="C27" i="41"/>
  <c r="C27" i="45"/>
  <c r="C27" i="49"/>
  <c r="G50" i="3"/>
  <c r="G42" i="3"/>
  <c r="G34" i="3"/>
  <c r="G26" i="3"/>
  <c r="C14" i="28" s="1"/>
  <c r="C27" i="18"/>
  <c r="C27" i="26"/>
  <c r="C27" i="30"/>
  <c r="C27" i="34"/>
  <c r="C27" i="38"/>
  <c r="C27" i="42"/>
  <c r="C27" i="46"/>
  <c r="C27" i="50"/>
  <c r="G49" i="3"/>
  <c r="G41" i="3"/>
  <c r="I26" i="44"/>
  <c r="G26" i="44" s="1"/>
  <c r="C27" i="22"/>
  <c r="C27" i="20"/>
  <c r="C27" i="16"/>
  <c r="C27" i="15"/>
  <c r="C27" i="14"/>
  <c r="C27" i="13"/>
  <c r="N50" i="3"/>
  <c r="L41" i="3"/>
  <c r="M41" i="3"/>
  <c r="K49" i="3"/>
  <c r="M33" i="3"/>
  <c r="L42" i="3"/>
  <c r="M49" i="3"/>
  <c r="K17" i="3"/>
  <c r="M42" i="3"/>
  <c r="F27" i="5"/>
  <c r="C27" i="5"/>
  <c r="H26" i="32"/>
  <c r="C21" i="52"/>
  <c r="C26" i="52"/>
  <c r="D17" i="52"/>
  <c r="C6" i="52" s="1"/>
  <c r="C21" i="51"/>
  <c r="F26" i="51"/>
  <c r="I26" i="51" s="1"/>
  <c r="F27" i="51"/>
  <c r="I27" i="51" s="1"/>
  <c r="F18" i="51"/>
  <c r="I18" i="51" s="1"/>
  <c r="C25" i="50"/>
  <c r="F25" i="50"/>
  <c r="I25" i="50" s="1"/>
  <c r="E17" i="50"/>
  <c r="D7" i="50" s="1"/>
  <c r="C26" i="50"/>
  <c r="C18" i="50"/>
  <c r="C7" i="50"/>
  <c r="C19" i="50"/>
  <c r="F20" i="50"/>
  <c r="I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G25" i="46" s="1"/>
  <c r="G26" i="46"/>
  <c r="E17" i="46"/>
  <c r="C26" i="46"/>
  <c r="C19" i="46"/>
  <c r="F20" i="46"/>
  <c r="G21" i="46"/>
  <c r="C21" i="46"/>
  <c r="F26" i="45"/>
  <c r="I26" i="45" s="1"/>
  <c r="D17" i="45"/>
  <c r="C6" i="45" s="1"/>
  <c r="F18" i="45"/>
  <c r="I18" i="45" s="1"/>
  <c r="F27" i="45"/>
  <c r="I27" i="45" s="1"/>
  <c r="C7" i="45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7" i="41"/>
  <c r="C19" i="41"/>
  <c r="C7" i="40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7" i="30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H26" i="50"/>
  <c r="I26" i="30"/>
  <c r="G26" i="30" s="1"/>
  <c r="H26" i="46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G21" i="34" s="1"/>
  <c r="F21" i="36"/>
  <c r="I21" i="36" s="1"/>
  <c r="E17" i="38"/>
  <c r="F24" i="38"/>
  <c r="I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C7" i="38"/>
  <c r="C7" i="39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7" i="48"/>
  <c r="C18" i="48"/>
  <c r="C25" i="48"/>
  <c r="C7" i="49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G26" i="36" s="1"/>
  <c r="F24" i="36"/>
  <c r="C20" i="37"/>
  <c r="F20" i="38"/>
  <c r="C26" i="38"/>
  <c r="C21" i="39"/>
  <c r="C22" i="40"/>
  <c r="F23" i="41"/>
  <c r="C7" i="42"/>
  <c r="C18" i="42"/>
  <c r="C25" i="42"/>
  <c r="C7" i="43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H21" i="46"/>
  <c r="C7" i="34"/>
  <c r="C18" i="34"/>
  <c r="C25" i="34"/>
  <c r="C7" i="36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7" i="52"/>
  <c r="C18" i="52"/>
  <c r="F24" i="52"/>
  <c r="C21" i="53"/>
  <c r="C22" i="38"/>
  <c r="C18" i="38"/>
  <c r="C19" i="39"/>
  <c r="D14" i="23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7" i="46"/>
  <c r="C18" i="46"/>
  <c r="C25" i="46"/>
  <c r="C7" i="47"/>
  <c r="C19" i="47"/>
  <c r="C21" i="48"/>
  <c r="F22" i="49"/>
  <c r="D17" i="50"/>
  <c r="C6" i="50" s="1"/>
  <c r="C23" i="50"/>
  <c r="D17" i="51"/>
  <c r="C6" i="51" s="1"/>
  <c r="C25" i="51"/>
  <c r="F18" i="52"/>
  <c r="C25" i="52"/>
  <c r="C7" i="53"/>
  <c r="C25" i="53"/>
  <c r="D14" i="19"/>
  <c r="G26" i="42"/>
  <c r="D6" i="44"/>
  <c r="D6" i="50"/>
  <c r="G24" i="50"/>
  <c r="C23" i="29"/>
  <c r="L5" i="3"/>
  <c r="N7" i="3"/>
  <c r="C19" i="23"/>
  <c r="C7" i="23"/>
  <c r="L9" i="3"/>
  <c r="L10" i="3"/>
  <c r="N10" i="3"/>
  <c r="C7" i="18"/>
  <c r="D14" i="18"/>
  <c r="C24" i="13"/>
  <c r="C22" i="12"/>
  <c r="C22" i="10"/>
  <c r="C23" i="10"/>
  <c r="C25" i="10"/>
  <c r="D17" i="10"/>
  <c r="C6" i="10" s="1"/>
  <c r="C26" i="10"/>
  <c r="E17" i="10"/>
  <c r="C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7" i="5"/>
  <c r="C18" i="5"/>
  <c r="D17" i="4"/>
  <c r="C6" i="4" s="1"/>
  <c r="E17" i="4"/>
  <c r="C7" i="4"/>
  <c r="C19" i="4"/>
  <c r="C21" i="4"/>
  <c r="H22" i="47"/>
  <c r="H21" i="48"/>
  <c r="I19" i="47"/>
  <c r="H27" i="51"/>
  <c r="H26" i="38"/>
  <c r="H25" i="52"/>
  <c r="H25" i="32"/>
  <c r="H24" i="50"/>
  <c r="H22" i="43"/>
  <c r="H20" i="34"/>
  <c r="L35" i="3"/>
  <c r="N43" i="3"/>
  <c r="M51" i="3"/>
  <c r="N51" i="3"/>
  <c r="L8" i="3"/>
  <c r="L47" i="3"/>
  <c r="M35" i="3"/>
  <c r="K31" i="3"/>
  <c r="M47" i="3"/>
  <c r="L31" i="3"/>
  <c r="L11" i="3"/>
  <c r="N8" i="3"/>
  <c r="L12" i="3"/>
  <c r="M30" i="3"/>
  <c r="M46" i="3"/>
  <c r="M4" i="3"/>
  <c r="K37" i="3"/>
  <c r="L40" i="3"/>
  <c r="N46" i="3"/>
  <c r="L48" i="3"/>
  <c r="N40" i="3"/>
  <c r="N48" i="3"/>
  <c r="N37" i="3"/>
  <c r="L39" i="3"/>
  <c r="M20" i="3"/>
  <c r="K33" i="3"/>
  <c r="M39" i="3"/>
  <c r="N39" i="3"/>
  <c r="M24" i="3"/>
  <c r="K30" i="3"/>
  <c r="L33" i="3"/>
  <c r="L46" i="3"/>
  <c r="H27" i="41"/>
  <c r="H26" i="42"/>
  <c r="H26" i="36"/>
  <c r="H26" i="49"/>
  <c r="H20" i="52"/>
  <c r="H26" i="48"/>
  <c r="H26" i="34"/>
  <c r="H19" i="41"/>
  <c r="C25" i="26"/>
  <c r="D14" i="26"/>
  <c r="C25" i="23"/>
  <c r="E17" i="23"/>
  <c r="D6" i="23" s="1"/>
  <c r="D17" i="21"/>
  <c r="C6" i="21" s="1"/>
  <c r="E17" i="21"/>
  <c r="C7" i="21"/>
  <c r="C21" i="20"/>
  <c r="D14" i="20"/>
  <c r="C19" i="19"/>
  <c r="C25" i="19"/>
  <c r="D17" i="18"/>
  <c r="C6" i="18" s="1"/>
  <c r="E17" i="18"/>
  <c r="D6" i="18" s="1"/>
  <c r="C26" i="18"/>
  <c r="C7" i="29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7" i="14"/>
  <c r="C26" i="14"/>
  <c r="G26" i="40"/>
  <c r="E17" i="13"/>
  <c r="C19" i="13"/>
  <c r="C23" i="12"/>
  <c r="C25" i="12"/>
  <c r="D17" i="12"/>
  <c r="C6" i="12" s="1"/>
  <c r="C26" i="12"/>
  <c r="E17" i="12"/>
  <c r="C7" i="12"/>
  <c r="C18" i="12"/>
  <c r="C19" i="12"/>
  <c r="C23" i="9"/>
  <c r="C25" i="9"/>
  <c r="D17" i="9"/>
  <c r="C6" i="9" s="1"/>
  <c r="C7" i="9"/>
  <c r="E17" i="9"/>
  <c r="C18" i="9"/>
  <c r="C19" i="9"/>
  <c r="D17" i="8"/>
  <c r="C6" i="8" s="1"/>
  <c r="E17" i="8"/>
  <c r="C7" i="8"/>
  <c r="C19" i="8"/>
  <c r="C21" i="8"/>
  <c r="C23" i="8"/>
  <c r="D14" i="8"/>
  <c r="C25" i="8"/>
  <c r="C21" i="7"/>
  <c r="C22" i="7"/>
  <c r="C23" i="7"/>
  <c r="C25" i="7"/>
  <c r="D17" i="7"/>
  <c r="C6" i="7" s="1"/>
  <c r="C26" i="7"/>
  <c r="K16" i="3"/>
  <c r="C7" i="7"/>
  <c r="E17" i="7"/>
  <c r="C18" i="7"/>
  <c r="D17" i="6"/>
  <c r="C6" i="6" s="1"/>
  <c r="E17" i="6"/>
  <c r="C7" i="6"/>
  <c r="C19" i="6"/>
  <c r="C21" i="6"/>
  <c r="C23" i="6"/>
  <c r="D17" i="28"/>
  <c r="C6" i="28" s="1"/>
  <c r="C7" i="28"/>
  <c r="E17" i="28"/>
  <c r="C25" i="27"/>
  <c r="D17" i="27"/>
  <c r="C6" i="27" s="1"/>
  <c r="C7" i="27"/>
  <c r="E17" i="27"/>
  <c r="C19" i="27"/>
  <c r="D17" i="26"/>
  <c r="C6" i="26" s="1"/>
  <c r="C7" i="26"/>
  <c r="E17" i="26"/>
  <c r="C19" i="26"/>
  <c r="C21" i="26"/>
  <c r="D17" i="25"/>
  <c r="C6" i="25" s="1"/>
  <c r="E17" i="25"/>
  <c r="C7" i="25"/>
  <c r="C19" i="25"/>
  <c r="C21" i="25"/>
  <c r="C23" i="25"/>
  <c r="D17" i="24"/>
  <c r="C6" i="24" s="1"/>
  <c r="E17" i="24"/>
  <c r="C7" i="24"/>
  <c r="C19" i="24"/>
  <c r="C21" i="24"/>
  <c r="C23" i="24"/>
  <c r="C25" i="24"/>
  <c r="D17" i="23"/>
  <c r="C6" i="23" s="1"/>
  <c r="C21" i="23"/>
  <c r="D17" i="22"/>
  <c r="C6" i="22" s="1"/>
  <c r="C7" i="22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C7" i="20"/>
  <c r="E17" i="20"/>
  <c r="C18" i="20"/>
  <c r="D17" i="19"/>
  <c r="C6" i="19" s="1"/>
  <c r="C7" i="19"/>
  <c r="E17" i="19"/>
  <c r="C21" i="19"/>
  <c r="C23" i="19"/>
  <c r="C18" i="18"/>
  <c r="N6" i="3"/>
  <c r="C19" i="18"/>
  <c r="C21" i="18"/>
  <c r="C22" i="18"/>
  <c r="C23" i="18"/>
  <c r="C7" i="17"/>
  <c r="E17" i="17"/>
  <c r="C20" i="17"/>
  <c r="D14" i="17"/>
  <c r="C23" i="17"/>
  <c r="C25" i="17"/>
  <c r="C22" i="16"/>
  <c r="C23" i="16"/>
  <c r="C25" i="16"/>
  <c r="D17" i="16"/>
  <c r="C6" i="16" s="1"/>
  <c r="C26" i="16"/>
  <c r="C7" i="16"/>
  <c r="E17" i="16"/>
  <c r="C18" i="16"/>
  <c r="D17" i="15"/>
  <c r="C6" i="15" s="1"/>
  <c r="C7" i="15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C7" i="1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C7" i="13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7" i="31"/>
  <c r="C19" i="31"/>
  <c r="C25" i="31"/>
  <c r="F22" i="33"/>
  <c r="C7" i="35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7" i="33"/>
  <c r="C19" i="33"/>
  <c r="C25" i="33"/>
  <c r="F22" i="35"/>
  <c r="C7" i="37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G21" i="48" l="1"/>
  <c r="H25" i="30"/>
  <c r="G24" i="48"/>
  <c r="H19" i="51"/>
  <c r="G26" i="48"/>
  <c r="G26" i="50"/>
  <c r="G21" i="36"/>
  <c r="G25" i="50"/>
  <c r="D7" i="48"/>
  <c r="G24" i="38"/>
  <c r="G20" i="50"/>
  <c r="H22" i="51"/>
  <c r="H25" i="40"/>
  <c r="H26" i="45"/>
  <c r="H25" i="44"/>
  <c r="I24" i="44"/>
  <c r="G24" i="44" s="1"/>
  <c r="H21" i="40"/>
  <c r="D7" i="18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G19" i="37" s="1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M7" i="3" s="1"/>
  <c r="D28" i="8"/>
  <c r="H6" i="3" s="1"/>
  <c r="M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23" l="1"/>
  <c r="I21" i="3" s="1"/>
  <c r="H21" i="3"/>
  <c r="K46" i="3"/>
  <c r="H22" i="3"/>
  <c r="K47" i="3"/>
  <c r="H23" i="3"/>
  <c r="D29" i="26"/>
  <c r="I24" i="3" s="1"/>
  <c r="H24" i="3"/>
  <c r="L3" i="3"/>
  <c r="H26" i="3"/>
  <c r="L2" i="3"/>
  <c r="H27" i="3"/>
  <c r="L4" i="3"/>
  <c r="H25" i="3"/>
  <c r="K44" i="3"/>
  <c r="H20" i="3"/>
  <c r="L20" i="3" s="1"/>
  <c r="K43" i="3"/>
  <c r="H19" i="3"/>
  <c r="L19" i="3" s="1"/>
  <c r="D29" i="20"/>
  <c r="I18" i="3" s="1"/>
  <c r="H18" i="3"/>
  <c r="L18" i="3" s="1"/>
  <c r="D29" i="19"/>
  <c r="I17" i="3" s="1"/>
  <c r="H17" i="3"/>
  <c r="L17" i="3" s="1"/>
  <c r="D29" i="18"/>
  <c r="I16" i="3" s="1"/>
  <c r="H16" i="3"/>
  <c r="L16" i="3" s="1"/>
  <c r="D29" i="17"/>
  <c r="I15" i="3" s="1"/>
  <c r="H15" i="3"/>
  <c r="L15" i="3" s="1"/>
  <c r="D29" i="16"/>
  <c r="I14" i="3" s="1"/>
  <c r="H14" i="3"/>
  <c r="L14" i="3" s="1"/>
  <c r="D29" i="15"/>
  <c r="I13" i="3" s="1"/>
  <c r="H13" i="3"/>
  <c r="L13" i="3" s="1"/>
  <c r="D29" i="14"/>
  <c r="I12" i="3" s="1"/>
  <c r="H12" i="3"/>
  <c r="M12" i="3" s="1"/>
  <c r="D29" i="13"/>
  <c r="I11" i="3" s="1"/>
  <c r="H11" i="3"/>
  <c r="M11" i="3" s="1"/>
  <c r="D29" i="12"/>
  <c r="I10" i="3" s="1"/>
  <c r="H10" i="3"/>
  <c r="M10" i="3" s="1"/>
  <c r="D29" i="11"/>
  <c r="I9" i="3" s="1"/>
  <c r="H9" i="3"/>
  <c r="M9" i="3" s="1"/>
  <c r="D29" i="10"/>
  <c r="I8" i="3" s="1"/>
  <c r="H8" i="3"/>
  <c r="D29" i="7"/>
  <c r="I5" i="3" s="1"/>
  <c r="H5" i="3"/>
  <c r="M5" i="3" s="1"/>
  <c r="D29" i="4"/>
  <c r="I2" i="3" s="1"/>
  <c r="H2" i="3"/>
  <c r="N2" i="3" s="1"/>
  <c r="M25" i="3"/>
  <c r="H4" i="3"/>
  <c r="N4" i="3" s="1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K8" i="3"/>
  <c r="D29" i="9"/>
  <c r="I7" i="3" s="1"/>
  <c r="M17" i="3"/>
  <c r="D29" i="8"/>
  <c r="I6" i="3" s="1"/>
  <c r="K12" i="3"/>
  <c r="L22" i="3"/>
  <c r="K22" i="3"/>
  <c r="K20" i="3"/>
  <c r="L26" i="3"/>
  <c r="K26" i="3"/>
  <c r="L25" i="3"/>
  <c r="K25" i="3"/>
  <c r="D29" i="22"/>
  <c r="I20" i="3" s="1"/>
  <c r="L21" i="3"/>
  <c r="K21" i="3"/>
  <c r="D29" i="21"/>
  <c r="I19" i="3" s="1"/>
  <c r="K11" i="3"/>
  <c r="K3" i="3"/>
  <c r="M18" i="3"/>
  <c r="N17" i="3"/>
  <c r="M14" i="3"/>
  <c r="N14" i="3"/>
  <c r="M15" i="3"/>
  <c r="N15" i="3"/>
  <c r="K2" i="3" l="1"/>
  <c r="G20" i="3"/>
  <c r="C14" i="22" s="1"/>
  <c r="G14" i="3"/>
  <c r="C14" i="16" s="1"/>
  <c r="G19" i="3"/>
  <c r="C14" i="21" s="1"/>
  <c r="G16" i="3"/>
  <c r="C14" i="18" s="1"/>
  <c r="G17" i="3"/>
  <c r="C14" i="19" s="1"/>
  <c r="G15" i="3"/>
  <c r="C14" i="17" s="1"/>
  <c r="G13" i="3"/>
  <c r="C14" i="15" s="1"/>
  <c r="G18" i="3"/>
  <c r="C14" i="20" s="1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11" i="3" l="1"/>
  <c r="C14" i="13" s="1"/>
  <c r="G10" i="3"/>
  <c r="C14" i="12" s="1"/>
  <c r="G12" i="3"/>
  <c r="C14" i="14" s="1"/>
  <c r="G9" i="3"/>
  <c r="C14" i="11" s="1"/>
  <c r="G8" i="3"/>
  <c r="C14" i="10" s="1"/>
  <c r="G7" i="3"/>
  <c r="C14" i="9" s="1"/>
  <c r="G6" i="3"/>
  <c r="C14" i="8" s="1"/>
  <c r="G5" i="3"/>
  <c r="C14" i="7" s="1"/>
  <c r="G4" i="3"/>
  <c r="C14" i="6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<sst xmlns="http://schemas.openxmlformats.org/spreadsheetml/2006/main" count="1380" uniqueCount="138">
  <si>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</si>
  <si>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</si>
  <si>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</si>
  <si>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</si>
  <si>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</si>
  <si>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</si>
  <si>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</si>
  <si>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</si>
  <si>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</si>
  <si>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</si>
  <si>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</si>
  <si>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</si>
  <si>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</si>
  <si>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</si>
  <si>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</si>
  <si>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</si>
  <si>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</si>
  <si>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</si>
  <si>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</si>
  <si>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</si>
  <si>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</si>
  <si>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</si>
  <si>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</si>
  <si>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</si>
  <si>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</si>
  <si>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</si>
  <si>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</si>
  <si>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</si>
  <si>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</si>
  <si>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</si>
  <si>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</si>
  <si>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</si>
  <si>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</si>
  <si>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</si>
  <si>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</si>
  <si>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</si>
  <si>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</si>
  <si>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</si>
  <si>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</si>
  <si>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</si>
  <si>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</si>
  <si>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</si>
  <si>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</si>
  <si>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</si>
  <si>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</si>
  <si>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</si>
  <si>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</si>
  <si>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</si>
  <si>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</si>
  <si>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</si>
  <si>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</si>
  <si>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</si>
  <si>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</si>
  <si>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</si>
  <si>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</si>
  <si>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</si>
  <si>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</si>
  <si>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</si>
  <si>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</si>
  <si>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</si>
  <si>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</si>
  <si>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</si>
  <si>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</si>
  <si>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</si>
  <si>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</si>
  <si>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</si>
  <si>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</si>
  <si>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</si>
  <si>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</si>
  <si>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</si>
  <si>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</si>
  <si>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</si>
  <si>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</si>
  <si>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</si>
  <si>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</si>
  <si>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</si>
  <si>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</si>
  <si>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</si>
  <si>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</si>
  <si>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</si>
  <si>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</si>
  <si>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</si>
  <si>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</si>
  <si>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</si>
  <si>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 xml:space="preserve">Denisa Ružová </t>
  </si>
  <si>
    <t>Večerní halové zkoušky obedience Brno</t>
  </si>
  <si>
    <t>27.9.2023</t>
  </si>
  <si>
    <t>Marie Kohlová</t>
  </si>
  <si>
    <t>Jana Šuláková</t>
  </si>
  <si>
    <t>Petra Stupková</t>
  </si>
  <si>
    <t>Renata Sinerová</t>
  </si>
  <si>
    <t>Lucia Tomášová (SK)</t>
  </si>
  <si>
    <t xml:space="preserve">Ružová Denisa </t>
  </si>
  <si>
    <t>Barbora Odnogová</t>
  </si>
  <si>
    <t>Pavla Zamykalová</t>
  </si>
  <si>
    <t>Soňa Šabacká</t>
  </si>
  <si>
    <t>Denisa Ružová</t>
  </si>
  <si>
    <t>Igor Kacián (SK)</t>
  </si>
  <si>
    <t>Alena Kernová</t>
  </si>
  <si>
    <t>Karin Ivánová</t>
  </si>
  <si>
    <t>Barbora Harmanová (SK)</t>
  </si>
  <si>
    <t>Barbora Odnogová (SK)</t>
  </si>
  <si>
    <t>Petra Němcová</t>
  </si>
  <si>
    <t>Karin Gálová</t>
  </si>
  <si>
    <t>Lenka Racková</t>
  </si>
  <si>
    <t>Věra Felcmanová</t>
  </si>
  <si>
    <t>Magdalena Novotná</t>
  </si>
  <si>
    <t>Drop of Heaven Bress</t>
  </si>
  <si>
    <t>border kolie</t>
  </si>
  <si>
    <t xml:space="preserve">Always Spot On Sparkling Mountains </t>
  </si>
  <si>
    <t>zlatý retriever</t>
  </si>
  <si>
    <t xml:space="preserve">Exima Srdcove Eso </t>
  </si>
  <si>
    <t>australský ovčák</t>
  </si>
  <si>
    <t>Interforce Speedlight</t>
  </si>
  <si>
    <t xml:space="preserve">Quentin Námořník </t>
  </si>
  <si>
    <t>německý ovčák</t>
  </si>
  <si>
    <t>Bikar Reesheja</t>
  </si>
  <si>
    <t>Jadet Zlatý most</t>
  </si>
  <si>
    <t>airedale terier</t>
  </si>
  <si>
    <t xml:space="preserve">Aida z Hájeckého údolí </t>
  </si>
  <si>
    <t>stafordšírský bullterier</t>
  </si>
  <si>
    <t>knírač malý</t>
  </si>
  <si>
    <t>Maiko Henriet´s Garden</t>
  </si>
  <si>
    <t>Beast Boo Boo Rose Speedlight</t>
  </si>
  <si>
    <t>patterdale terier</t>
  </si>
  <si>
    <t>Feliciano Noname od Hobšovického rybníka</t>
  </si>
  <si>
    <t>trpasličí pinč</t>
  </si>
  <si>
    <t>Harmony Perla z Polabí</t>
  </si>
  <si>
    <t>sheltie</t>
  </si>
  <si>
    <t>Eddie The Eagle Vitaxis</t>
  </si>
  <si>
    <t>Arctic Fire Magic Bond</t>
  </si>
  <si>
    <t>Grizzly Bear Magic Bond</t>
  </si>
  <si>
    <t xml:space="preserve">Dar Tarlet </t>
  </si>
  <si>
    <t xml:space="preserve">Persecora Kwanah </t>
  </si>
  <si>
    <t>belgický ovčák malinois</t>
  </si>
  <si>
    <t>La Pasión Turka Mike Wazowski</t>
  </si>
  <si>
    <t>španělský vodní pes</t>
  </si>
  <si>
    <t>Dakarai Jay von Bocorom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</si>
</sst>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20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3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0" fontId="19" fillId="0" borderId="18" xfId="0" applyFont="1" applyBorder="1" applyProtection="1"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14" fillId="14" borderId="0" xfId="5" applyFont="1" applyFill="1" applyAlignment="1">
      <alignment horizontal="center"/>
    </xf>
    <xf numFmtId="0" fontId="0" fillId="14" borderId="0" xfId="0" applyFill="1"/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  <xf numFmtId="164" fontId="2" fillId="14" borderId="0" xfId="5" applyFill="1" applyAlignment="1">
      <alignment horizontal="center"/>
    </xf>
    <xf numFmtId="164" fontId="6" fillId="14" borderId="0" xfId="5" applyFont="1" applyFill="1" applyAlignment="1">
      <alignment horizontal="left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workbookViewId="0">
      <selection activeCell="D17" sqref="D17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89</v>
      </c>
      <c r="C2" s="82" t="s">
        <v>107</v>
      </c>
      <c r="D2" s="67" t="s">
        <v>108</v>
      </c>
      <c r="E2" s="7" t="s">
        <v>17</v>
      </c>
      <c r="F2" s="8"/>
      <c r="H2" s="9" t="s">
        <v>7</v>
      </c>
      <c r="I2" s="84" t="s">
        <v>84</v>
      </c>
      <c r="J2" s="84"/>
      <c r="K2" s="84"/>
    </row>
    <row r="3" spans="1:11" ht="15.6" x14ac:dyDescent="0.3">
      <c r="A3" s="5">
        <v>2</v>
      </c>
      <c r="B3" s="67" t="s">
        <v>90</v>
      </c>
      <c r="C3" s="82" t="s">
        <v>109</v>
      </c>
      <c r="D3" s="67" t="s">
        <v>110</v>
      </c>
      <c r="E3" s="7" t="s">
        <v>17</v>
      </c>
      <c r="F3" s="8"/>
      <c r="H3" s="10" t="s">
        <v>8</v>
      </c>
      <c r="I3" s="85" t="s">
        <v>85</v>
      </c>
      <c r="J3" s="85"/>
      <c r="K3" s="85"/>
    </row>
    <row r="4" spans="1:11" ht="16.2" thickBot="1" x14ac:dyDescent="0.35">
      <c r="A4" s="5">
        <v>3</v>
      </c>
      <c r="B4" s="67" t="s">
        <v>91</v>
      </c>
      <c r="C4" s="82" t="s">
        <v>111</v>
      </c>
      <c r="D4" s="67" t="s">
        <v>112</v>
      </c>
      <c r="E4" s="7" t="s">
        <v>17</v>
      </c>
      <c r="F4" s="8"/>
      <c r="H4" s="11" t="s">
        <v>10</v>
      </c>
      <c r="I4" s="86" t="s">
        <v>86</v>
      </c>
      <c r="J4" s="86"/>
      <c r="K4" s="86"/>
    </row>
    <row r="5" spans="1:11" ht="16.2" thickBot="1" x14ac:dyDescent="0.35">
      <c r="A5" s="5">
        <v>4</v>
      </c>
      <c r="B5" s="67" t="s">
        <v>92</v>
      </c>
      <c r="C5" s="67" t="s">
        <v>113</v>
      </c>
      <c r="D5" s="67" t="s">
        <v>108</v>
      </c>
      <c r="E5" s="7" t="s">
        <v>9</v>
      </c>
      <c r="F5" s="8"/>
    </row>
    <row r="6" spans="1:11" ht="18" x14ac:dyDescent="0.35">
      <c r="A6" s="5">
        <v>5</v>
      </c>
      <c r="B6" s="67" t="s">
        <v>93</v>
      </c>
      <c r="C6" s="82" t="s">
        <v>114</v>
      </c>
      <c r="D6" s="67" t="s">
        <v>115</v>
      </c>
      <c r="E6" s="7" t="s">
        <v>9</v>
      </c>
      <c r="F6" s="8"/>
      <c r="H6" s="87" t="s">
        <v>11</v>
      </c>
      <c r="I6" s="87"/>
      <c r="J6" s="87"/>
      <c r="K6" s="87"/>
    </row>
    <row r="7" spans="1:11" ht="15.6" x14ac:dyDescent="0.3">
      <c r="A7" s="5">
        <v>6</v>
      </c>
      <c r="B7" s="67" t="s">
        <v>94</v>
      </c>
      <c r="C7" s="82" t="s">
        <v>116</v>
      </c>
      <c r="D7" s="67" t="s">
        <v>108</v>
      </c>
      <c r="E7" s="7" t="s">
        <v>9</v>
      </c>
      <c r="F7" s="8"/>
      <c r="H7" s="12" t="s">
        <v>12</v>
      </c>
      <c r="I7" s="13" t="s">
        <v>87</v>
      </c>
      <c r="J7" s="14" t="s">
        <v>13</v>
      </c>
      <c r="K7" s="68" t="s">
        <v>14</v>
      </c>
    </row>
    <row r="8" spans="1:11" ht="16.2" thickBot="1" x14ac:dyDescent="0.35">
      <c r="A8" s="5">
        <v>7</v>
      </c>
      <c r="B8" s="67" t="s">
        <v>95</v>
      </c>
      <c r="C8" s="82" t="s">
        <v>117</v>
      </c>
      <c r="D8" s="67" t="s">
        <v>118</v>
      </c>
      <c r="E8" s="7" t="s">
        <v>9</v>
      </c>
      <c r="F8" s="8"/>
      <c r="H8" s="15" t="s">
        <v>15</v>
      </c>
      <c r="I8" s="16" t="s">
        <v>88</v>
      </c>
      <c r="J8" s="17" t="s">
        <v>16</v>
      </c>
      <c r="K8" s="69" t="s">
        <v>14</v>
      </c>
    </row>
    <row r="9" spans="1:11" ht="16.2" thickBot="1" x14ac:dyDescent="0.35">
      <c r="A9" s="5">
        <v>8</v>
      </c>
      <c r="B9" s="67" t="s">
        <v>96</v>
      </c>
      <c r="C9" s="67" t="s">
        <v>123</v>
      </c>
      <c r="D9" s="67" t="s">
        <v>124</v>
      </c>
      <c r="E9" s="7" t="s">
        <v>9</v>
      </c>
      <c r="F9" s="8"/>
    </row>
    <row r="10" spans="1:11" ht="18" x14ac:dyDescent="0.35">
      <c r="A10" s="5">
        <v>9</v>
      </c>
      <c r="B10" s="67" t="s">
        <v>97</v>
      </c>
      <c r="C10" s="82" t="s">
        <v>122</v>
      </c>
      <c r="D10" s="67" t="s">
        <v>121</v>
      </c>
      <c r="E10" s="7" t="s">
        <v>9</v>
      </c>
      <c r="F10" s="8"/>
      <c r="H10" s="88" t="s">
        <v>18</v>
      </c>
      <c r="I10" s="88"/>
      <c r="J10" s="88"/>
      <c r="K10" s="88"/>
    </row>
    <row r="11" spans="1:11" ht="15.6" x14ac:dyDescent="0.3">
      <c r="A11" s="5">
        <v>10</v>
      </c>
      <c r="B11" s="67" t="s">
        <v>98</v>
      </c>
      <c r="C11" s="82" t="s">
        <v>119</v>
      </c>
      <c r="D11" s="67" t="s">
        <v>120</v>
      </c>
      <c r="E11" s="7" t="s">
        <v>9</v>
      </c>
      <c r="F11" s="8"/>
      <c r="H11" s="18" t="s">
        <v>12</v>
      </c>
      <c r="I11" s="13" t="s">
        <v>87</v>
      </c>
      <c r="J11" s="19" t="s">
        <v>13</v>
      </c>
      <c r="K11" s="68" t="s">
        <v>14</v>
      </c>
    </row>
    <row r="12" spans="1:11" ht="16.2" thickBot="1" x14ac:dyDescent="0.35">
      <c r="A12" s="5">
        <v>11</v>
      </c>
      <c r="B12" s="67" t="s">
        <v>99</v>
      </c>
      <c r="C12" s="82" t="s">
        <v>125</v>
      </c>
      <c r="D12" s="67" t="s">
        <v>126</v>
      </c>
      <c r="E12" s="7" t="s">
        <v>9</v>
      </c>
      <c r="F12" s="8"/>
      <c r="H12" s="20" t="s">
        <v>15</v>
      </c>
      <c r="I12" s="16" t="s">
        <v>88</v>
      </c>
      <c r="J12" s="21" t="s">
        <v>16</v>
      </c>
      <c r="K12" s="69" t="s">
        <v>14</v>
      </c>
    </row>
    <row r="13" spans="1:11" ht="16.2" thickBot="1" x14ac:dyDescent="0.35">
      <c r="A13" s="5">
        <v>12</v>
      </c>
      <c r="B13" s="67" t="s">
        <v>100</v>
      </c>
      <c r="C13" s="82" t="s">
        <v>127</v>
      </c>
      <c r="D13" s="67" t="s">
        <v>128</v>
      </c>
      <c r="E13" s="7" t="s">
        <v>21</v>
      </c>
      <c r="F13" s="8"/>
    </row>
    <row r="14" spans="1:11" ht="18" x14ac:dyDescent="0.35">
      <c r="A14" s="5">
        <v>13</v>
      </c>
      <c r="B14" s="67" t="s">
        <v>101</v>
      </c>
      <c r="C14" s="82" t="s">
        <v>129</v>
      </c>
      <c r="D14" s="67" t="s">
        <v>115</v>
      </c>
      <c r="E14" s="7" t="s">
        <v>21</v>
      </c>
      <c r="F14" s="8"/>
      <c r="H14" s="89" t="s">
        <v>19</v>
      </c>
      <c r="I14" s="89"/>
      <c r="J14" s="89"/>
      <c r="K14" s="89"/>
    </row>
    <row r="15" spans="1:11" ht="15.6" x14ac:dyDescent="0.3">
      <c r="A15" s="5">
        <v>14</v>
      </c>
      <c r="B15" s="67" t="s">
        <v>104</v>
      </c>
      <c r="C15" s="82" t="s">
        <v>131</v>
      </c>
      <c r="D15" s="67" t="s">
        <v>108</v>
      </c>
      <c r="E15" s="7" t="s">
        <v>21</v>
      </c>
      <c r="F15" s="8"/>
      <c r="H15" s="22" t="s">
        <v>12</v>
      </c>
      <c r="I15" s="13" t="s">
        <v>87</v>
      </c>
      <c r="J15" s="23" t="s">
        <v>13</v>
      </c>
      <c r="K15" s="68" t="s">
        <v>14</v>
      </c>
    </row>
    <row r="16" spans="1:11" ht="16.2" thickBot="1" x14ac:dyDescent="0.35">
      <c r="A16" s="5">
        <v>15</v>
      </c>
      <c r="B16" s="67" t="s">
        <v>102</v>
      </c>
      <c r="C16" s="82" t="s">
        <v>132</v>
      </c>
      <c r="D16" s="67" t="s">
        <v>108</v>
      </c>
      <c r="E16" s="7" t="s">
        <v>21</v>
      </c>
      <c r="F16" s="8"/>
      <c r="H16" s="24" t="s">
        <v>15</v>
      </c>
      <c r="I16" s="16" t="s">
        <v>88</v>
      </c>
      <c r="J16" s="25" t="s">
        <v>16</v>
      </c>
      <c r="K16" s="69" t="s">
        <v>14</v>
      </c>
    </row>
    <row r="17" spans="1:11" ht="16.2" thickBot="1" x14ac:dyDescent="0.35">
      <c r="A17" s="5">
        <v>16</v>
      </c>
      <c r="B17" s="67" t="s">
        <v>103</v>
      </c>
      <c r="C17" s="82" t="s">
        <v>133</v>
      </c>
      <c r="D17" s="67" t="s">
        <v>134</v>
      </c>
      <c r="E17" s="7" t="s">
        <v>21</v>
      </c>
      <c r="F17" s="8"/>
    </row>
    <row r="18" spans="1:11" ht="18" x14ac:dyDescent="0.35">
      <c r="A18" s="5">
        <v>17</v>
      </c>
      <c r="B18" s="67" t="s">
        <v>105</v>
      </c>
      <c r="C18" s="82" t="s">
        <v>135</v>
      </c>
      <c r="D18" s="67" t="s">
        <v>136</v>
      </c>
      <c r="E18" s="7" t="s">
        <v>21</v>
      </c>
      <c r="F18" s="8"/>
      <c r="H18" s="83" t="s">
        <v>20</v>
      </c>
      <c r="I18" s="83"/>
      <c r="J18" s="83"/>
      <c r="K18" s="83"/>
    </row>
    <row r="19" spans="1:11" ht="15.6" x14ac:dyDescent="0.3">
      <c r="A19" s="5">
        <v>18</v>
      </c>
      <c r="B19" s="67" t="s">
        <v>106</v>
      </c>
      <c r="C19" s="82" t="s">
        <v>137</v>
      </c>
      <c r="D19" s="67" t="s">
        <v>108</v>
      </c>
      <c r="E19" s="7" t="s">
        <v>21</v>
      </c>
      <c r="F19" s="8"/>
      <c r="H19" s="26" t="s">
        <v>12</v>
      </c>
      <c r="I19" s="13"/>
      <c r="J19" s="27" t="s">
        <v>13</v>
      </c>
      <c r="K19" s="68" t="s">
        <v>14</v>
      </c>
    </row>
    <row r="20" spans="1:11" ht="16.2" thickBot="1" x14ac:dyDescent="0.35">
      <c r="A20" s="5">
        <v>19</v>
      </c>
      <c r="B20" s="67" t="s">
        <v>104</v>
      </c>
      <c r="C20" s="82" t="s">
        <v>130</v>
      </c>
      <c r="D20" s="67" t="s">
        <v>108</v>
      </c>
      <c r="E20" s="7" t="s">
        <v>21</v>
      </c>
      <c r="F20" s="8"/>
      <c r="H20" s="28" t="s">
        <v>15</v>
      </c>
      <c r="I20" s="16"/>
      <c r="J20" s="29" t="s">
        <v>16</v>
      </c>
      <c r="K20" s="69" t="s">
        <v>14</v>
      </c>
    </row>
    <row r="21" spans="1:11" ht="15.6" x14ac:dyDescent="0.3">
      <c r="A21" s="5"/>
      <c r="B21" s="67"/>
      <c r="C21" s="67"/>
      <c r="D21" s="67"/>
      <c r="E21" s="7"/>
      <c r="F21" s="8"/>
    </row>
    <row r="22" spans="1:11" ht="15.6" x14ac:dyDescent="0.3">
      <c r="A22" s="5"/>
      <c r="B22" s="67"/>
      <c r="C22" s="67"/>
      <c r="D22" s="67"/>
      <c r="E22" s="7"/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22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23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10" workbookViewId="0">
      <selection activeCell="G35" sqref="G3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Jana Šuláková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Startovka!B8</f>
        <v>Soňa Šabacká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Startovka!C8</f>
        <v>Jadet Zlatý most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Startovka!D8</f>
        <v>airedale terier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Startovka!A8</f>
        <v>7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Startovka!E8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Výsledky!G8</f>
        <v>4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za pochodu do stoje/sedu/lehu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7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14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15</v>
      </c>
      <c r="H22" s="64">
        <f t="shared" si="0"/>
        <v>15</v>
      </c>
      <c r="I22" s="64">
        <f t="shared" si="1"/>
        <v>7.5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Směrový aport</v>
      </c>
      <c r="D23" s="66">
        <v>7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21</v>
      </c>
      <c r="H23" s="64">
        <f t="shared" si="0"/>
        <v>21</v>
      </c>
      <c r="I23" s="64">
        <f t="shared" si="1"/>
        <v>10.5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15</v>
      </c>
      <c r="H24" s="64">
        <f t="shared" si="0"/>
        <v>15</v>
      </c>
      <c r="I24" s="64">
        <f t="shared" si="1"/>
        <v>7.5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</v>
      </c>
      <c r="D25" s="66">
        <v>7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21</v>
      </c>
      <c r="H25" s="64">
        <f t="shared" si="0"/>
        <v>21</v>
      </c>
      <c r="I25" s="64">
        <f t="shared" si="1"/>
        <v>10.5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8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24</v>
      </c>
      <c r="H27" s="64">
        <f t="shared" si="0"/>
        <v>24</v>
      </c>
      <c r="I27" s="64">
        <f t="shared" si="1"/>
        <v>12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236.5</v>
      </c>
      <c r="E28" s="102"/>
      <c r="F28" s="102"/>
      <c r="G28" s="102"/>
      <c r="H28" s="64">
        <f>SUM(G18:G27)</f>
        <v>236.5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SFeoAM3k6z+0O41n2r+Dqj/WJj/Fwg6sTb9o9UPtAa6Yh9HePeatF+hkGSV9+KI18Otj7S5Ia2ethBOBM7kdw==" saltValue="ry3+DhPYE8K30dW4ZVwKK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11" workbookViewId="0">
      <selection activeCell="E39" sqref="E3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Jana Šuláková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Startovka!B9</f>
        <v>Denisa Ružová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Startovka!C9</f>
        <v>Beast Boo Boo Rose Speedlight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Startovka!D9</f>
        <v>patterdale terier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Startovka!A9</f>
        <v>8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Startovka!E9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Výsledky!G9</f>
        <v>8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za pochodu do stoje/sedu/lehu</v>
      </c>
      <c r="D18" s="60">
        <v>7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21</v>
      </c>
      <c r="H18" s="64">
        <f t="shared" ref="H18:H27" si="0">SUM(D18*F18)</f>
        <v>21</v>
      </c>
      <c r="I18" s="64">
        <f t="shared" ref="I18:I27" si="1">SUM(((D18+E18)*F18)/2)</f>
        <v>10.5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7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14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Směrový aport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</v>
      </c>
      <c r="D25" s="66">
        <v>7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21</v>
      </c>
      <c r="H25" s="64">
        <f t="shared" si="0"/>
        <v>21</v>
      </c>
      <c r="I25" s="64">
        <f t="shared" si="1"/>
        <v>10.5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146</v>
      </c>
      <c r="E28" s="102"/>
      <c r="F28" s="102"/>
      <c r="G28" s="102"/>
      <c r="H28" s="64">
        <f>SUM(G18:G27)</f>
        <v>146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zYwEeWkjkU5JZDxNqVqMlN+8FoIlpk+abASGkl5ZvvKEhbqe3bi2dgaw6jx4qmGXQKL6FHiBzALgH/+3i5cHA==" saltValue="Xi3j797yYrlQL1Kn60Ziw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9" workbookViewId="0">
      <selection activeCell="D38" sqref="D3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Jana Šuláková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Startovka!B10</f>
        <v>Igor Kacián (SK)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Startovka!C10</f>
        <v>Maiko Henriet´s Garden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Startovka!D10</f>
        <v>knírač malý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Startovka!A10</f>
        <v>9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Startovka!E10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Výsledky!G10</f>
        <v>7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za pochodu do stoje/sedu/lehu</v>
      </c>
      <c r="D18" s="60">
        <v>7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21</v>
      </c>
      <c r="H18" s="64">
        <f t="shared" ref="H18:H27" si="0">SUM(D18*F18)</f>
        <v>21</v>
      </c>
      <c r="I18" s="64">
        <f t="shared" ref="I18:I27" si="1">SUM(((D18+E18)*F18)/2)</f>
        <v>10.5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Směrový aport</v>
      </c>
      <c r="D23" s="66">
        <v>7.5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22.5</v>
      </c>
      <c r="H23" s="64">
        <f t="shared" si="0"/>
        <v>22.5</v>
      </c>
      <c r="I23" s="64">
        <f t="shared" si="1"/>
        <v>11.25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8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</v>
      </c>
      <c r="D25" s="66">
        <v>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15</v>
      </c>
      <c r="H25" s="64">
        <f t="shared" si="0"/>
        <v>15</v>
      </c>
      <c r="I25" s="64">
        <f t="shared" si="1"/>
        <v>7.5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8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24</v>
      </c>
      <c r="H27" s="64">
        <f t="shared" si="0"/>
        <v>24</v>
      </c>
      <c r="I27" s="64">
        <f t="shared" si="1"/>
        <v>12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154.5</v>
      </c>
      <c r="E28" s="102"/>
      <c r="F28" s="102"/>
      <c r="G28" s="102"/>
      <c r="H28" s="64">
        <f>SUM(G18:G27)</f>
        <v>154.5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wjCgAJChwW5I1RJgNSKVjYTLKzThBB1Ull0IaZT+wuf/UVkxj1DY9JcqeHkNIXN/FUJnLYGWqEWfACdEeKFGWg==" saltValue="pWfsGVsmAzuCWHgA/KIgi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11" workbookViewId="0">
      <selection activeCell="G42" sqref="G4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Jana Šuláková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Startovka!B11</f>
        <v>Alena Kernová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Startovka!C11</f>
        <v xml:space="preserve">Aida z Hájeckého údolí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Startovka!D11</f>
        <v>stafordšírský bullterier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Startovka!A11</f>
        <v>10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Startovka!E11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Výsledky!G11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za pochodu do stoje/sedu/lehu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7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21</v>
      </c>
      <c r="H22" s="64">
        <f t="shared" si="0"/>
        <v>21</v>
      </c>
      <c r="I22" s="64">
        <f t="shared" si="1"/>
        <v>10.5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Směrový aport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9.5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28.5</v>
      </c>
      <c r="H27" s="64">
        <f t="shared" si="0"/>
        <v>28.5</v>
      </c>
      <c r="I27" s="64">
        <f t="shared" si="1"/>
        <v>14.25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266.5</v>
      </c>
      <c r="E28" s="102"/>
      <c r="F28" s="102"/>
      <c r="G28" s="102"/>
      <c r="H28" s="64">
        <f>SUM(G18:G27)</f>
        <v>266.5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87YTVxdagJ6tupGrzqPgWFxXDGM/oLr1bm/JIsDc5wYj40DS3Imud/rnPxZ6xbqJikYF4HyyYSp7cBfGUrHSnw==" saltValue="iRkAvd3CXzqt6E9BeFjIy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10" workbookViewId="0">
      <selection activeCell="E38" sqref="E3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Jana Šuláková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Startovka!B12</f>
        <v>Karin Ivánová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Startovka!C12</f>
        <v>Feliciano Noname od Hobšovického rybníka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Startovka!D12</f>
        <v>trpasličí pinč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Startovka!A12</f>
        <v>11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Startovka!E12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Výsledky!G12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za pochodu do stoje/sedu/lehu</v>
      </c>
      <c r="D18" s="60">
        <v>8.5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25.5</v>
      </c>
      <c r="H18" s="64">
        <f t="shared" ref="H18:H27" si="0">SUM(D18*F18)</f>
        <v>25.5</v>
      </c>
      <c r="I18" s="64">
        <f t="shared" ref="I18:I27" si="1">SUM(((D18+E18)*F18)/2)</f>
        <v>12.75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9.5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38</v>
      </c>
      <c r="H20" s="64">
        <f t="shared" si="0"/>
        <v>38</v>
      </c>
      <c r="I20" s="64">
        <f t="shared" si="1"/>
        <v>19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6.5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26</v>
      </c>
      <c r="H21" s="64">
        <f t="shared" si="0"/>
        <v>26</v>
      </c>
      <c r="I21" s="64">
        <f t="shared" si="1"/>
        <v>13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6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18</v>
      </c>
      <c r="H22" s="64">
        <f t="shared" si="0"/>
        <v>18</v>
      </c>
      <c r="I22" s="64">
        <f t="shared" si="1"/>
        <v>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Směrový aport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7.5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22.5</v>
      </c>
      <c r="H24" s="64">
        <f t="shared" si="0"/>
        <v>22.5</v>
      </c>
      <c r="I24" s="64">
        <f t="shared" si="1"/>
        <v>11.25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256</v>
      </c>
      <c r="E28" s="102"/>
      <c r="F28" s="102"/>
      <c r="G28" s="102"/>
      <c r="H28" s="64">
        <f>SUM(G18:G27)</f>
        <v>256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UHLyhCeasE0qpF+kG7I8WuOvE3hVQIhLefGa6VdWw/SzX2HpCoHU6PQnl3qC78jGQJxdMQOn6JASkxWdjk2/w==" saltValue="sIpzRKq0r8DSEERxmYCQj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5" workbookViewId="0">
      <selection activeCell="N30" sqref="N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Startovka!B13</f>
        <v>Barbora Harmanová (SK)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Startovka!C13</f>
        <v>Harmony Perla z Polabí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Startovka!D13</f>
        <v>sheltie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Startovka!A13</f>
        <v>12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Startovka!E13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Výsledky!G13</f>
        <v>5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</v>
      </c>
      <c r="D19" s="66">
        <v>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15</v>
      </c>
      <c r="H19" s="64">
        <f t="shared" si="0"/>
        <v>15</v>
      </c>
      <c r="I19" s="64">
        <f t="shared" si="1"/>
        <v>7.5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20</v>
      </c>
      <c r="H22" s="64">
        <f t="shared" si="0"/>
        <v>20</v>
      </c>
      <c r="I22" s="64">
        <f t="shared" si="1"/>
        <v>10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34</v>
      </c>
      <c r="H25" s="64">
        <f t="shared" si="0"/>
        <v>34</v>
      </c>
      <c r="I25" s="64">
        <f t="shared" si="1"/>
        <v>17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223</v>
      </c>
      <c r="E28" s="102"/>
      <c r="F28" s="102"/>
      <c r="G28" s="102"/>
      <c r="H28" s="64">
        <f>SUM(G18:G27)</f>
        <v>223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Ayvg8ui7DiNoWWN8l/y7nJUekCkENxU3mD2dbMSXs3+Jz1gZ5S9LG3RZW+Y+6a9k8O1zuZGnmYFQPRjRiHjpw==" saltValue="xbwWmalqFQ5nvgKn4oZT1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9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Startovka!B14</f>
        <v>Barbora Odnogová (SK)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Startovka!C14</f>
        <v>Eddie The Eagle Vitaxis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Startovka!D14</f>
        <v>německý ovčák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Startovka!A14</f>
        <v>13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Startovka!E14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Výsledky!G14</f>
        <v>8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</v>
      </c>
      <c r="D19" s="66">
        <v>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5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10</v>
      </c>
      <c r="H26" s="64">
        <f t="shared" si="0"/>
        <v>10</v>
      </c>
      <c r="I26" s="64">
        <f t="shared" si="1"/>
        <v>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132</v>
      </c>
      <c r="E28" s="102"/>
      <c r="F28" s="102"/>
      <c r="G28" s="102"/>
      <c r="H28" s="64">
        <f>SUM(G18:G27)</f>
        <v>132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EmEnCP7xsJieciVkwsaqsFTDPnIDhAkMU1m7D13rhp9IvMIektP5wqjJK6bqKPLIgBs9LVEtarB4krT0fBjw==" saltValue="m+YjYEsZ/DLm+JJ29jy7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4" workbookViewId="0">
      <selection activeCell="J25" sqref="J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Startovka!B15</f>
        <v>Lenka Racková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Startovka!C15</f>
        <v>Grizzly Bear Magic Bond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Startovka!D15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Startovka!A15</f>
        <v>14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Startovka!E15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Výsledky!G15</f>
        <v>6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</v>
      </c>
      <c r="D19" s="66">
        <v>7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21</v>
      </c>
      <c r="H19" s="64">
        <f t="shared" si="0"/>
        <v>21</v>
      </c>
      <c r="I19" s="64">
        <f t="shared" si="1"/>
        <v>10.5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6.5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26</v>
      </c>
      <c r="H20" s="64">
        <f t="shared" si="0"/>
        <v>26</v>
      </c>
      <c r="I20" s="64">
        <f t="shared" si="1"/>
        <v>13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20</v>
      </c>
      <c r="H21" s="64">
        <f t="shared" si="0"/>
        <v>20</v>
      </c>
      <c r="I21" s="64">
        <f t="shared" si="1"/>
        <v>10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5.5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22</v>
      </c>
      <c r="H23" s="64">
        <f t="shared" si="0"/>
        <v>22</v>
      </c>
      <c r="I23" s="64">
        <f t="shared" si="1"/>
        <v>11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193.5</v>
      </c>
      <c r="E28" s="102"/>
      <c r="F28" s="102"/>
      <c r="G28" s="102"/>
      <c r="H28" s="64">
        <f>SUM(G18:G27)</f>
        <v>193.5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HYl7B/MexauO21Tgymbetsv5wbeIYusQ4nVwvmSIpe/nNlb643AmKUYwA81nw9TCkC5iwDBzKe3/d7tO6EKQw==" saltValue="WpZuso1cgQpycqHGEhBre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5" workbookViewId="0">
      <selection activeCell="L16" sqref="L1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Startovka!B16</f>
        <v>Petra Němcová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Startovka!C16</f>
        <v xml:space="preserve">Dar Tarlet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Startovka!D16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Startovka!A16</f>
        <v>15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Startovka!E16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Výsledky!G16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292</v>
      </c>
      <c r="E28" s="102"/>
      <c r="F28" s="102"/>
      <c r="G28" s="102"/>
      <c r="H28" s="64">
        <f>SUM(G18:G27)</f>
        <v>292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OshOfwjDsMd0YM4LSYRM0H1iQo3H/cqENs/ujP3a6MSJYBWmSL27p1CxsMfxgMDQR+b0tsChTy0Qhh5KBSs3qw==" saltValue="DEg6dXpUBYlZbDUhb+XFG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2" workbookViewId="0">
      <selection activeCell="K16" sqref="K1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Startovka!B17</f>
        <v>Karin Gálová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Startovka!C17</f>
        <v xml:space="preserve">Persecora Kwanah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Startovka!D17</f>
        <v>belgický ovčák malinois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Startovka!A17</f>
        <v>16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Startovka!E17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Výsledky!G17</f>
        <v>3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257</v>
      </c>
      <c r="E28" s="102"/>
      <c r="F28" s="102"/>
      <c r="G28" s="102"/>
      <c r="H28" s="64">
        <f>SUM(G18:G27)</f>
        <v>257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LQiUFlPle3u5XZzciwylsC4ehPQ5di9Gvy5QWlS8u3aBwvvc1DVkdteAlIUYK815vtJhmUU16VPnujVBI1f6g==" saltValue="Nr18nR4ke9EhHVDEIuUXQ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workbookViewId="0">
      <selection activeCell="J17" sqref="J17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69921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0" t="s">
        <v>11</v>
      </c>
      <c r="B1" s="90"/>
      <c r="C1" s="90"/>
      <c r="E1" s="90" t="s">
        <v>18</v>
      </c>
      <c r="F1" s="90"/>
      <c r="G1" s="90"/>
      <c r="I1" s="90" t="s">
        <v>19</v>
      </c>
      <c r="J1" s="90"/>
      <c r="K1" s="90"/>
      <c r="M1" s="90" t="s">
        <v>20</v>
      </c>
      <c r="N1" s="90"/>
      <c r="O1" s="90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 t="s">
        <v>78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/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6" x14ac:dyDescent="0.3">
      <c r="A4" s="37">
        <v>2</v>
      </c>
      <c r="B4" s="38" t="s">
        <v>74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77</v>
      </c>
      <c r="G4" s="34">
        <f t="shared" ref="G4:G11" si="0">IF(F4="Celkový dojem",2,IF(F4="Odložení vsedě ve skupině",3,IF(F4="Odložení za pochodu",3,4)))</f>
        <v>3</v>
      </c>
      <c r="I4" s="37">
        <v>2</v>
      </c>
      <c r="J4" s="38" t="s">
        <v>32</v>
      </c>
      <c r="K4" s="37">
        <f t="shared" ref="K4:K12" si="1">IF(J4="Celkový dojem",2,IF(J4="Chůze u nohy",4,IF(J4="Ovladatelnost na dálku",4,IF(J4="Vyslání do čtverce, položení a přivolání",4,3))))</f>
        <v>4</v>
      </c>
      <c r="M4" s="37">
        <v>2</v>
      </c>
      <c r="N4" s="38"/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32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32</v>
      </c>
      <c r="G5" s="34">
        <f t="shared" si="0"/>
        <v>4</v>
      </c>
      <c r="I5" s="37">
        <v>3</v>
      </c>
      <c r="J5" s="38" t="s">
        <v>37</v>
      </c>
      <c r="K5" s="37">
        <f t="shared" si="1"/>
        <v>4</v>
      </c>
      <c r="M5" s="37">
        <v>3</v>
      </c>
      <c r="N5" s="38"/>
      <c r="O5" s="37">
        <f t="shared" si="2"/>
        <v>3</v>
      </c>
    </row>
    <row r="6" spans="1:15" ht="15.6" x14ac:dyDescent="0.3">
      <c r="A6" s="37">
        <v>4</v>
      </c>
      <c r="B6" s="38" t="s">
        <v>39</v>
      </c>
      <c r="C6" s="34">
        <f t="shared" si="3"/>
        <v>3</v>
      </c>
      <c r="D6" s="36"/>
      <c r="E6" s="37">
        <v>4</v>
      </c>
      <c r="F6" s="38" t="s">
        <v>40</v>
      </c>
      <c r="G6" s="34">
        <f t="shared" si="0"/>
        <v>4</v>
      </c>
      <c r="I6" s="37">
        <v>4</v>
      </c>
      <c r="J6" s="38" t="s">
        <v>33</v>
      </c>
      <c r="K6" s="37">
        <f t="shared" si="1"/>
        <v>4</v>
      </c>
      <c r="M6" s="37">
        <v>4</v>
      </c>
      <c r="N6" s="38"/>
      <c r="O6" s="37">
        <f t="shared" si="2"/>
        <v>3</v>
      </c>
    </row>
    <row r="7" spans="1:15" ht="15.6" x14ac:dyDescent="0.3">
      <c r="A7" s="37">
        <v>5</v>
      </c>
      <c r="B7" s="38" t="s">
        <v>33</v>
      </c>
      <c r="C7" s="34">
        <f t="shared" si="3"/>
        <v>4</v>
      </c>
      <c r="D7" s="36"/>
      <c r="E7" s="37">
        <v>5</v>
      </c>
      <c r="F7" s="38" t="s">
        <v>33</v>
      </c>
      <c r="G7" s="34">
        <f t="shared" si="0"/>
        <v>4</v>
      </c>
      <c r="I7" s="37">
        <v>5</v>
      </c>
      <c r="J7" s="38" t="s">
        <v>73</v>
      </c>
      <c r="K7" s="37">
        <f t="shared" si="1"/>
        <v>3</v>
      </c>
      <c r="M7" s="37">
        <v>5</v>
      </c>
      <c r="N7" s="38"/>
      <c r="O7" s="37">
        <f t="shared" si="2"/>
        <v>3</v>
      </c>
    </row>
    <row r="8" spans="1:15" ht="15.6" x14ac:dyDescent="0.3">
      <c r="A8" s="37">
        <v>6</v>
      </c>
      <c r="B8" s="38" t="s">
        <v>75</v>
      </c>
      <c r="C8" s="34">
        <f t="shared" si="3"/>
        <v>4</v>
      </c>
      <c r="D8" s="36"/>
      <c r="E8" s="37">
        <v>6</v>
      </c>
      <c r="F8" s="38" t="s">
        <v>81</v>
      </c>
      <c r="G8" s="34">
        <f t="shared" si="0"/>
        <v>4</v>
      </c>
      <c r="I8" s="37">
        <v>6</v>
      </c>
      <c r="J8" s="38" t="s">
        <v>38</v>
      </c>
      <c r="K8" s="37">
        <f t="shared" si="1"/>
        <v>3</v>
      </c>
      <c r="M8" s="37">
        <v>6</v>
      </c>
      <c r="N8" s="38"/>
      <c r="O8" s="37">
        <f t="shared" si="2"/>
        <v>3</v>
      </c>
    </row>
    <row r="9" spans="1:15" ht="15.6" x14ac:dyDescent="0.3">
      <c r="A9" s="37">
        <v>7</v>
      </c>
      <c r="B9" s="38" t="s">
        <v>76</v>
      </c>
      <c r="C9" s="34">
        <f t="shared" si="3"/>
        <v>3</v>
      </c>
      <c r="D9" s="36"/>
      <c r="E9" s="37">
        <v>7</v>
      </c>
      <c r="F9" s="38" t="s">
        <v>70</v>
      </c>
      <c r="G9" s="34">
        <f t="shared" si="0"/>
        <v>4</v>
      </c>
      <c r="I9" s="37">
        <v>7</v>
      </c>
      <c r="J9" s="38" t="s">
        <v>69</v>
      </c>
      <c r="K9" s="37">
        <f t="shared" si="1"/>
        <v>3</v>
      </c>
      <c r="M9" s="37">
        <v>7</v>
      </c>
      <c r="N9" s="38"/>
      <c r="O9" s="37">
        <f t="shared" si="2"/>
        <v>3</v>
      </c>
    </row>
    <row r="10" spans="1:15" ht="15.6" x14ac:dyDescent="0.3">
      <c r="A10" s="37">
        <v>8</v>
      </c>
      <c r="B10" s="38" t="s">
        <v>36</v>
      </c>
      <c r="C10" s="34">
        <f t="shared" si="3"/>
        <v>3</v>
      </c>
      <c r="D10" s="36"/>
      <c r="E10" s="76">
        <v>8</v>
      </c>
      <c r="F10" s="77" t="s">
        <v>34</v>
      </c>
      <c r="G10" s="34">
        <f t="shared" si="0"/>
        <v>4</v>
      </c>
      <c r="I10" s="37">
        <v>8</v>
      </c>
      <c r="J10" s="38" t="s">
        <v>35</v>
      </c>
      <c r="K10" s="37">
        <f t="shared" si="1"/>
        <v>3</v>
      </c>
      <c r="M10" s="37">
        <v>8</v>
      </c>
      <c r="N10" s="38"/>
      <c r="O10" s="37">
        <f t="shared" si="2"/>
        <v>3</v>
      </c>
    </row>
    <row r="11" spans="1:15" ht="15.6" x14ac:dyDescent="0.3">
      <c r="A11" s="76">
        <v>9</v>
      </c>
      <c r="B11" s="77" t="s">
        <v>34</v>
      </c>
      <c r="C11" s="34">
        <f t="shared" si="3"/>
        <v>4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 t="s">
        <v>41</v>
      </c>
      <c r="K11" s="37">
        <f t="shared" si="1"/>
        <v>2</v>
      </c>
      <c r="M11" s="37">
        <v>9</v>
      </c>
      <c r="N11" s="38"/>
      <c r="O11" s="37">
        <f t="shared" si="2"/>
        <v>3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38" t="s">
        <v>31</v>
      </c>
      <c r="K12" s="37">
        <f t="shared" si="1"/>
        <v>3</v>
      </c>
      <c r="M12" s="37">
        <v>10</v>
      </c>
      <c r="N12" s="38"/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topLeftCell="A4" workbookViewId="0">
      <selection activeCell="G31" sqref="G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Startovka!B18</f>
        <v>Věra Felcmanová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Startovka!C18</f>
        <v>La Pasión Turka Mike Wazowski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Startovka!D18</f>
        <v>španělský vodní pes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Startovka!A18</f>
        <v>17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Startovka!E18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Výsledky!G18</f>
        <v>4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</v>
      </c>
      <c r="D19" s="66">
        <v>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20</v>
      </c>
      <c r="H22" s="64">
        <f t="shared" si="0"/>
        <v>20</v>
      </c>
      <c r="I22" s="64">
        <f t="shared" si="1"/>
        <v>10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230</v>
      </c>
      <c r="E28" s="102"/>
      <c r="F28" s="102"/>
      <c r="G28" s="102"/>
      <c r="H28" s="64">
        <f>SUM(G18:G27)</f>
        <v>230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8WKE5MESV6inZeSmgudJbMy4CAM/y/RR4gvxD3EApDiF11R4ryLkNZhQ7rhtWOfAc1AxywIYg2C03fQqlj94dQ==" saltValue="RiKEud6Jc6o5Jc0JCgHZ+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topLeftCell="A2" workbookViewId="0">
      <selection activeCell="M27" sqref="M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Startovka!B19</f>
        <v>Magdalena Novotná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Startovka!C19</f>
        <v>Dakarai Jay von Bocorom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Startovka!D19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Startovka!A19</f>
        <v>18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Startovka!E19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Výsledky!G19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</v>
      </c>
      <c r="D19" s="66">
        <v>8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6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272.5</v>
      </c>
      <c r="E28" s="102"/>
      <c r="F28" s="102"/>
      <c r="G28" s="102"/>
      <c r="H28" s="64">
        <f>SUM(G18:G27)</f>
        <v>272.5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CKzkZwVLibfY/sBAquxdAPgZBk+uSJsR8nRTjHQuVETVKdEEJQbbCBvOa6Ft8LVIxHr3X/65fakIWIqIOdlJA==" saltValue="bjm8VCzBJppZaEtdKqggm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topLeftCell="A2" workbookViewId="0">
      <selection activeCell="G16" sqref="G1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Startovka!B20</f>
        <v>Lenka Racková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Startovka!C20</f>
        <v>Arctic Fire Magic Bond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Startovka!D20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Startovka!A20</f>
        <v>19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Startovka!E20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Výsledky!G20</f>
        <v>7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6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7.5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193</v>
      </c>
      <c r="E28" s="102"/>
      <c r="F28" s="102"/>
      <c r="G28" s="102"/>
      <c r="H28" s="64">
        <f>SUM(G18:G27)</f>
        <v>193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Zo/tVLq2x7p6jepzagcw2ousUrlGQ+6A4LlIP4+OIdl7xXnTLHMjIeLj3qNSs3HN7l5XUCZ1gigneUfwRPSA==" saltValue="PkiDnrnI1xhm0cxLnrB5a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HsKOpAm+GtKQaBRIzOEL5/NtLCzEX0SgEuM0Gthx8QdzjB+IfJflx+QsnonOiMnrnUASbsTpLxE6OX6RzCQ0g==" saltValue="5YMBNwKKMlNs1iXFHbYF1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dWL2w+MT8Jb0y+lrYZ1WjWsP/mwEW0GIfYxguPwioe0qadz1WyktaG0j1j8krBb+n9Kcl55YjAzMXXgsfCLZQ==" saltValue="LWe1Im/HoxO+EJVWqaL16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haaBhQs9Bryw4w5GtzvcSxu9VBVi87xFVskTvGA6liVxQ7HJTXtDXyQpT9IEM0m/7cAKUKE7co2uXBnNm2Kg==" saltValue="RNNkmGzrcKMXG5SPCB3Z4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6+58SOP6dNuYLo+Kv5Je5la2m3ufv1bycNrBfBXdU1Q5oSY1ZA8O9+p2OqSqFWItl0U+rpa7lixArekPPvf5Q==" saltValue="m4kwMnScppeQop0e5EbK+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topLeftCell="A10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IolIX2dSJKF8nzdmficFkfUheFb6GMt2GukpETxoLlBMxLQxPPTjTRQFRzs4IBObLLyhuVYcAiOdWv61lN5cQ==" saltValue="GN2LtuOP0UPwEqXozWyV0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Aur0nsRUTDTae4aqO1tgKzunmoD7w3G1PMsJhfY3yZVSDKtF/Mye0PIFbK9rogl+kwCKP+mR0qIm7XVkGTuYg==" saltValue="X8F2pu1P2n+FerJuqqnJy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bkCvH4e1U/HnmbsaIJLLr0heEhnMDXjU/6q/1Pi8267gZlnmnXJLf2SBtnn3JHHdo6d0tTV9Wka9lTxkM5aOA==" saltValue="rIRPLpw/ew12AFJ0dZV3g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workbookViewId="0">
      <selection activeCell="A2" sqref="A2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Petra Stupková</v>
      </c>
      <c r="C2" s="70" t="str">
        <f>Startovka!C2</f>
        <v>Drop of Heaven Bress</v>
      </c>
      <c r="D2" s="70" t="str">
        <f>Startovka!D2</f>
        <v>border kolie</v>
      </c>
      <c r="E2" s="70" t="str">
        <f>Startovka!E2</f>
        <v>OB-Z</v>
      </c>
      <c r="F2" s="70" t="str">
        <f>Startovka!I3</f>
        <v>Večerní halové zkoušky obedience Brno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2</v>
      </c>
      <c r="H2" s="72">
        <f>'1'!D28</f>
        <v>256</v>
      </c>
      <c r="I2" s="73" t="str">
        <f>'1'!D29</f>
        <v>Výborně</v>
      </c>
      <c r="J2" s="41"/>
      <c r="K2" s="43">
        <f t="shared" ref="K2:K33" si="1">IF(E2="OB-Z",(H2)," ")</f>
        <v>256</v>
      </c>
      <c r="L2" s="43" t="str">
        <f t="shared" ref="L2:L33" si="2">IF(E2="OB1",(H2)," ")</f>
        <v xml:space="preserve"> 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Renata Sinerová</v>
      </c>
      <c r="C3" s="70" t="str">
        <f>Startovka!C3</f>
        <v xml:space="preserve">Always Spot On Sparkling Mountains </v>
      </c>
      <c r="D3" s="70" t="str">
        <f>Startovka!D3</f>
        <v>zlatý retriever</v>
      </c>
      <c r="E3" s="70" t="str">
        <f>Startovka!E3</f>
        <v>OB-Z</v>
      </c>
      <c r="F3" s="70" t="str">
        <f>Startovka!I3</f>
        <v>Večerní halové zkoušky obedience Brno</v>
      </c>
      <c r="G3" s="70">
        <f t="shared" si="0"/>
        <v>1</v>
      </c>
      <c r="H3" s="74">
        <f>'2'!D28</f>
        <v>261</v>
      </c>
      <c r="I3" s="75" t="str">
        <f>'2'!D29</f>
        <v>Výborně</v>
      </c>
      <c r="J3" s="41"/>
      <c r="K3" s="43">
        <f t="shared" si="1"/>
        <v>261</v>
      </c>
      <c r="L3" s="43" t="str">
        <f t="shared" si="2"/>
        <v xml:space="preserve"> 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Lucia Tomášová (SK)</v>
      </c>
      <c r="C4" s="70" t="str">
        <f>Startovka!C4</f>
        <v xml:space="preserve">Exima Srdcove Eso </v>
      </c>
      <c r="D4" s="70" t="str">
        <f>Startovka!D4</f>
        <v>australský ovčák</v>
      </c>
      <c r="E4" s="70" t="str">
        <f>Startovka!E4</f>
        <v>OB-Z</v>
      </c>
      <c r="F4" s="70" t="str">
        <f>Startovka!I3</f>
        <v>Večerní halové zkoušky obedience Brno</v>
      </c>
      <c r="G4" s="71">
        <f t="shared" si="0"/>
        <v>3</v>
      </c>
      <c r="H4" s="72">
        <f>'3'!D28</f>
        <v>203.5</v>
      </c>
      <c r="I4" s="75" t="str">
        <f>'3'!D29</f>
        <v>Dobře</v>
      </c>
      <c r="J4" s="41"/>
      <c r="K4" s="43">
        <f t="shared" si="1"/>
        <v>203.5</v>
      </c>
      <c r="L4" s="43" t="str">
        <f t="shared" si="2"/>
        <v xml:space="preserve"> 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 xml:space="preserve">Ružová Denisa </v>
      </c>
      <c r="C5" s="70" t="str">
        <f>Startovka!C5</f>
        <v>Interforce Speedlight</v>
      </c>
      <c r="D5" s="70" t="str">
        <f>Startovka!D5</f>
        <v>border kolie</v>
      </c>
      <c r="E5" s="70" t="str">
        <f>Startovka!E5</f>
        <v>OB2</v>
      </c>
      <c r="F5" s="70" t="str">
        <f>Startovka!I3</f>
        <v>Večerní halové zkoušky obedience Brno</v>
      </c>
      <c r="G5" s="70">
        <f t="shared" si="0"/>
        <v>5</v>
      </c>
      <c r="H5" s="74">
        <f>'4'!D28</f>
        <v>231.5</v>
      </c>
      <c r="I5" s="75" t="str">
        <f>'4'!D29</f>
        <v>Velmi dobře</v>
      </c>
      <c r="J5" s="41"/>
      <c r="K5" s="43" t="str">
        <f t="shared" si="1"/>
        <v xml:space="preserve"> </v>
      </c>
      <c r="L5" s="43" t="str">
        <f t="shared" si="2"/>
        <v xml:space="preserve"> </v>
      </c>
      <c r="M5" s="43">
        <f t="shared" si="3"/>
        <v>231.5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Barbora Odnogová</v>
      </c>
      <c r="C6" s="70" t="str">
        <f>Startovka!C6</f>
        <v xml:space="preserve">Quentin Námořník </v>
      </c>
      <c r="D6" s="70" t="str">
        <f>Startovka!D6</f>
        <v>německý ovčák</v>
      </c>
      <c r="E6" s="70" t="str">
        <f>Startovka!E6</f>
        <v>OB2</v>
      </c>
      <c r="F6" s="70" t="str">
        <f>Startovka!I3</f>
        <v>Večerní halové zkoušky obedience Brno</v>
      </c>
      <c r="G6" s="71">
        <f t="shared" si="0"/>
        <v>3</v>
      </c>
      <c r="H6" s="72">
        <f>'5'!D28</f>
        <v>245.5</v>
      </c>
      <c r="I6" s="75" t="str">
        <f>'5'!D29</f>
        <v>Velmi dobře</v>
      </c>
      <c r="J6" s="41"/>
      <c r="K6" s="43" t="str">
        <f t="shared" si="1"/>
        <v xml:space="preserve"> </v>
      </c>
      <c r="L6" s="43" t="str">
        <f t="shared" si="2"/>
        <v xml:space="preserve"> </v>
      </c>
      <c r="M6" s="43">
        <f t="shared" si="3"/>
        <v>245.5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Pavla Zamykalová</v>
      </c>
      <c r="C7" s="70" t="str">
        <f>Startovka!C7</f>
        <v>Bikar Reesheja</v>
      </c>
      <c r="D7" s="70" t="str">
        <f>Startovka!D7</f>
        <v>border kolie</v>
      </c>
      <c r="E7" s="70" t="str">
        <f>Startovka!E7</f>
        <v>OB2</v>
      </c>
      <c r="F7" s="70" t="str">
        <f>Startovka!I3</f>
        <v>Večerní halové zkoušky obedience Brno</v>
      </c>
      <c r="G7" s="70">
        <f t="shared" si="0"/>
        <v>6</v>
      </c>
      <c r="H7" s="72">
        <f>'6'!D28</f>
        <v>165.5</v>
      </c>
      <c r="I7" s="75" t="str">
        <f>'6'!D29</f>
        <v>Nehodnocen</v>
      </c>
      <c r="J7" s="41"/>
      <c r="K7" s="43" t="str">
        <f t="shared" si="1"/>
        <v xml:space="preserve"> </v>
      </c>
      <c r="L7" s="43" t="str">
        <f t="shared" si="2"/>
        <v xml:space="preserve"> </v>
      </c>
      <c r="M7" s="43">
        <f t="shared" si="3"/>
        <v>165.5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Soňa Šabacká</v>
      </c>
      <c r="C8" s="70" t="str">
        <f>Startovka!C8</f>
        <v>Jadet Zlatý most</v>
      </c>
      <c r="D8" s="70" t="str">
        <f>Startovka!D8</f>
        <v>airedale terier</v>
      </c>
      <c r="E8" s="70" t="str">
        <f>Startovka!E8</f>
        <v>OB2</v>
      </c>
      <c r="F8" s="70" t="str">
        <f>Startovka!I3</f>
        <v>Večerní halové zkoušky obedience Brno</v>
      </c>
      <c r="G8" s="71">
        <f t="shared" si="0"/>
        <v>4</v>
      </c>
      <c r="H8" s="74">
        <f>'7'!D28</f>
        <v>236.5</v>
      </c>
      <c r="I8" s="75" t="str">
        <f>'7'!D29</f>
        <v>Velmi dobře</v>
      </c>
      <c r="J8" s="41"/>
      <c r="K8" s="43" t="str">
        <f t="shared" si="1"/>
        <v xml:space="preserve"> </v>
      </c>
      <c r="L8" s="43" t="str">
        <f t="shared" si="2"/>
        <v xml:space="preserve"> </v>
      </c>
      <c r="M8" s="43">
        <f t="shared" si="3"/>
        <v>236.5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Denisa Ružová</v>
      </c>
      <c r="C9" s="70" t="str">
        <f>Startovka!C9</f>
        <v>Beast Boo Boo Rose Speedlight</v>
      </c>
      <c r="D9" s="70" t="str">
        <f>Startovka!D9</f>
        <v>patterdale terier</v>
      </c>
      <c r="E9" s="70" t="str">
        <f>Startovka!E9</f>
        <v>OB2</v>
      </c>
      <c r="F9" s="70" t="str">
        <f>Startovka!I3</f>
        <v>Večerní halové zkoušky obedience Brno</v>
      </c>
      <c r="G9" s="70">
        <f t="shared" si="0"/>
        <v>8</v>
      </c>
      <c r="H9" s="72">
        <f>'8'!D28</f>
        <v>146</v>
      </c>
      <c r="I9" s="75" t="str">
        <f>'8'!D29</f>
        <v>Nehodnocen</v>
      </c>
      <c r="J9" s="41"/>
      <c r="K9" s="43" t="str">
        <f t="shared" si="1"/>
        <v xml:space="preserve"> </v>
      </c>
      <c r="L9" s="43" t="str">
        <f t="shared" si="2"/>
        <v xml:space="preserve"> </v>
      </c>
      <c r="M9" s="43">
        <f t="shared" si="3"/>
        <v>146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Igor Kacián (SK)</v>
      </c>
      <c r="C10" s="70" t="str">
        <f>Startovka!C10</f>
        <v>Maiko Henriet´s Garden</v>
      </c>
      <c r="D10" s="70" t="str">
        <f>Startovka!D10</f>
        <v>knírač malý</v>
      </c>
      <c r="E10" s="70" t="str">
        <f>Startovka!E10</f>
        <v>OB2</v>
      </c>
      <c r="F10" s="70" t="str">
        <f>Startovka!I3</f>
        <v>Večerní halové zkoušky obedience Brno</v>
      </c>
      <c r="G10" s="71">
        <f t="shared" si="0"/>
        <v>7</v>
      </c>
      <c r="H10" s="74">
        <f>'9'!D28</f>
        <v>154.5</v>
      </c>
      <c r="I10" s="75" t="str">
        <f>'9'!D29</f>
        <v>Nehodnocen</v>
      </c>
      <c r="J10" s="41"/>
      <c r="K10" s="43" t="str">
        <f t="shared" si="1"/>
        <v xml:space="preserve"> </v>
      </c>
      <c r="L10" s="43" t="str">
        <f t="shared" si="2"/>
        <v xml:space="preserve"> </v>
      </c>
      <c r="M10" s="43">
        <f t="shared" si="3"/>
        <v>154.5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Alena Kernová</v>
      </c>
      <c r="C11" s="70" t="str">
        <f>Startovka!C11</f>
        <v xml:space="preserve">Aida z Hájeckého údolí </v>
      </c>
      <c r="D11" s="70" t="str">
        <f>Startovka!D11</f>
        <v>stafordšírský bullterier</v>
      </c>
      <c r="E11" s="70" t="str">
        <f>Startovka!E11</f>
        <v>OB2</v>
      </c>
      <c r="F11" s="70" t="str">
        <f>Startovka!I3</f>
        <v>Večerní halové zkoušky obedience Brno</v>
      </c>
      <c r="G11" s="70">
        <f t="shared" si="0"/>
        <v>1</v>
      </c>
      <c r="H11" s="72">
        <f>'10'!D28</f>
        <v>266.5</v>
      </c>
      <c r="I11" s="75" t="str">
        <f>'10'!D29</f>
        <v>Výborně</v>
      </c>
      <c r="J11" s="41"/>
      <c r="K11" s="43" t="str">
        <f t="shared" si="1"/>
        <v xml:space="preserve"> </v>
      </c>
      <c r="L11" s="43" t="str">
        <f t="shared" si="2"/>
        <v xml:space="preserve"> </v>
      </c>
      <c r="M11" s="43">
        <f t="shared" si="3"/>
        <v>266.5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11</v>
      </c>
      <c r="B12" s="70" t="str">
        <f>Startovka!B12</f>
        <v>Karin Ivánová</v>
      </c>
      <c r="C12" s="70" t="str">
        <f>Startovka!C12</f>
        <v>Feliciano Noname od Hobšovického rybníka</v>
      </c>
      <c r="D12" s="70" t="str">
        <f>Startovka!D12</f>
        <v>trpasličí pinč</v>
      </c>
      <c r="E12" s="70" t="str">
        <f>Startovka!E12</f>
        <v>OB2</v>
      </c>
      <c r="F12" s="70" t="str">
        <f>Startovka!I3</f>
        <v>Večerní halové zkoušky obedience Brno</v>
      </c>
      <c r="G12" s="71">
        <f t="shared" si="0"/>
        <v>2</v>
      </c>
      <c r="H12" s="72">
        <f>'11'!D28</f>
        <v>256</v>
      </c>
      <c r="I12" s="75" t="str">
        <f>'11'!D29</f>
        <v>Výborně</v>
      </c>
      <c r="J12" s="41"/>
      <c r="K12" s="43" t="str">
        <f t="shared" si="1"/>
        <v xml:space="preserve"> </v>
      </c>
      <c r="L12" s="43" t="str">
        <f t="shared" si="2"/>
        <v xml:space="preserve"> </v>
      </c>
      <c r="M12" s="43">
        <f t="shared" si="3"/>
        <v>256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12</v>
      </c>
      <c r="B13" s="70" t="str">
        <f>Startovka!B13</f>
        <v>Barbora Harmanová (SK)</v>
      </c>
      <c r="C13" s="70" t="str">
        <f>Startovka!C13</f>
        <v>Harmony Perla z Polabí</v>
      </c>
      <c r="D13" s="70" t="str">
        <f>Startovka!D13</f>
        <v>sheltie</v>
      </c>
      <c r="E13" s="70" t="str">
        <f>Startovka!E13</f>
        <v>OB1</v>
      </c>
      <c r="F13" s="70" t="str">
        <f>Startovka!I3</f>
        <v>Večerní halové zkoušky obedience Brno</v>
      </c>
      <c r="G13" s="70">
        <f t="shared" si="0"/>
        <v>5</v>
      </c>
      <c r="H13" s="74">
        <f>'12'!D28</f>
        <v>223</v>
      </c>
      <c r="I13" s="75" t="str">
        <f>'12'!D29</f>
        <v>Dobře</v>
      </c>
      <c r="J13" s="41"/>
      <c r="K13" s="43" t="str">
        <f t="shared" si="1"/>
        <v xml:space="preserve"> </v>
      </c>
      <c r="L13" s="43">
        <f t="shared" si="2"/>
        <v>223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13</v>
      </c>
      <c r="B14" s="70" t="str">
        <f>Startovka!B14</f>
        <v>Barbora Odnogová (SK)</v>
      </c>
      <c r="C14" s="70" t="str">
        <f>Startovka!C14</f>
        <v>Eddie The Eagle Vitaxis</v>
      </c>
      <c r="D14" s="70" t="str">
        <f>Startovka!D14</f>
        <v>německý ovčák</v>
      </c>
      <c r="E14" s="70" t="str">
        <f>Startovka!E14</f>
        <v>OB1</v>
      </c>
      <c r="F14" s="70" t="str">
        <f>Startovka!I3</f>
        <v>Večerní halové zkoušky obedience Brno</v>
      </c>
      <c r="G14" s="71">
        <f t="shared" si="0"/>
        <v>8</v>
      </c>
      <c r="H14" s="72">
        <f>'13'!D28</f>
        <v>132</v>
      </c>
      <c r="I14" s="75" t="str">
        <f>'13'!D29</f>
        <v>Nehodnocen</v>
      </c>
      <c r="J14" s="41"/>
      <c r="K14" s="43" t="str">
        <f t="shared" si="1"/>
        <v xml:space="preserve"> </v>
      </c>
      <c r="L14" s="43">
        <f t="shared" si="2"/>
        <v>132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 t="str">
        <f>Startovka!B15</f>
        <v>Lenka Racková</v>
      </c>
      <c r="C15" s="70" t="str">
        <f>Startovka!C15</f>
        <v>Grizzly Bear Magic Bond</v>
      </c>
      <c r="D15" s="70" t="str">
        <f>Startovka!D15</f>
        <v>border kolie</v>
      </c>
      <c r="E15" s="70" t="str">
        <f>Startovka!E15</f>
        <v>OB1</v>
      </c>
      <c r="F15" s="70" t="str">
        <f>Startovka!I3</f>
        <v>Večerní halové zkoušky obedience Brno</v>
      </c>
      <c r="G15" s="70">
        <f t="shared" si="0"/>
        <v>6</v>
      </c>
      <c r="H15" s="74">
        <f>'14'!D28</f>
        <v>193.5</v>
      </c>
      <c r="I15" s="75" t="str">
        <f>'14'!D29</f>
        <v>Dobře</v>
      </c>
      <c r="J15" s="41"/>
      <c r="K15" s="43" t="str">
        <f t="shared" si="1"/>
        <v xml:space="preserve"> </v>
      </c>
      <c r="L15" s="43">
        <f t="shared" si="2"/>
        <v>193.5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15</v>
      </c>
      <c r="B16" s="70" t="str">
        <f>Startovka!B16</f>
        <v>Petra Němcová</v>
      </c>
      <c r="C16" s="70" t="str">
        <f>Startovka!C16</f>
        <v xml:space="preserve">Dar Tarlet </v>
      </c>
      <c r="D16" s="70" t="str">
        <f>Startovka!D16</f>
        <v>border kolie</v>
      </c>
      <c r="E16" s="70" t="str">
        <f>Startovka!E16</f>
        <v>OB1</v>
      </c>
      <c r="F16" s="70" t="str">
        <f>Startovka!I3</f>
        <v>Večerní halové zkoušky obedience Brno</v>
      </c>
      <c r="G16" s="71">
        <f t="shared" si="0"/>
        <v>1</v>
      </c>
      <c r="H16" s="72">
        <f>'15'!D28</f>
        <v>292</v>
      </c>
      <c r="I16" s="75" t="str">
        <f>'15'!D29</f>
        <v>Výborně</v>
      </c>
      <c r="J16" s="41"/>
      <c r="K16" s="43" t="str">
        <f t="shared" si="1"/>
        <v xml:space="preserve"> </v>
      </c>
      <c r="L16" s="43">
        <f t="shared" si="2"/>
        <v>292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16</v>
      </c>
      <c r="B17" s="70" t="str">
        <f>Startovka!B17</f>
        <v>Karin Gálová</v>
      </c>
      <c r="C17" s="70" t="str">
        <f>Startovka!C17</f>
        <v xml:space="preserve">Persecora Kwanah </v>
      </c>
      <c r="D17" s="70" t="str">
        <f>Startovka!D17</f>
        <v>belgický ovčák malinois</v>
      </c>
      <c r="E17" s="70" t="str">
        <f>Startovka!E17</f>
        <v>OB1</v>
      </c>
      <c r="F17" s="70" t="str">
        <f>Startovka!I3</f>
        <v>Večerní halové zkoušky obedience Brno</v>
      </c>
      <c r="G17" s="70">
        <f t="shared" si="0"/>
        <v>3</v>
      </c>
      <c r="H17" s="74">
        <f>'16'!D28</f>
        <v>257</v>
      </c>
      <c r="I17" s="75" t="str">
        <f>'16'!D29</f>
        <v>Výborně</v>
      </c>
      <c r="J17" s="41"/>
      <c r="K17" s="43" t="str">
        <f t="shared" si="1"/>
        <v xml:space="preserve"> </v>
      </c>
      <c r="L17" s="43">
        <f t="shared" si="2"/>
        <v>257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17</v>
      </c>
      <c r="B18" s="70" t="str">
        <f>Startovka!B18</f>
        <v>Věra Felcmanová</v>
      </c>
      <c r="C18" s="70" t="str">
        <f>Startovka!C18</f>
        <v>La Pasión Turka Mike Wazowski</v>
      </c>
      <c r="D18" s="70" t="str">
        <f>Startovka!D18</f>
        <v>španělský vodní pes</v>
      </c>
      <c r="E18" s="70" t="str">
        <f>Startovka!E18</f>
        <v>OB1</v>
      </c>
      <c r="F18" s="70" t="str">
        <f>Startovka!I3</f>
        <v>Večerní halové zkoušky obedience Brno</v>
      </c>
      <c r="G18" s="71">
        <f t="shared" si="0"/>
        <v>4</v>
      </c>
      <c r="H18" s="72">
        <f>'17'!D28</f>
        <v>230</v>
      </c>
      <c r="I18" s="75" t="str">
        <f>'17'!D29</f>
        <v>Velmi dobře</v>
      </c>
      <c r="J18" s="41"/>
      <c r="K18" s="43" t="str">
        <f t="shared" si="1"/>
        <v xml:space="preserve"> </v>
      </c>
      <c r="L18" s="43">
        <f t="shared" si="2"/>
        <v>230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18</v>
      </c>
      <c r="B19" s="70" t="str">
        <f>Startovka!B19</f>
        <v>Magdalena Novotná</v>
      </c>
      <c r="C19" s="70" t="str">
        <f>Startovka!C19</f>
        <v>Dakarai Jay von Bocorom</v>
      </c>
      <c r="D19" s="70" t="str">
        <f>Startovka!D19</f>
        <v>border kolie</v>
      </c>
      <c r="E19" s="70" t="str">
        <f>Startovka!E19</f>
        <v>OB1</v>
      </c>
      <c r="F19" s="70" t="str">
        <f>Startovka!I3</f>
        <v>Večerní halové zkoušky obedience Brno</v>
      </c>
      <c r="G19" s="70">
        <f t="shared" si="0"/>
        <v>2</v>
      </c>
      <c r="H19" s="74">
        <f>'18'!D28</f>
        <v>272.5</v>
      </c>
      <c r="I19" s="75" t="str">
        <f>'18'!D29</f>
        <v>Výborně</v>
      </c>
      <c r="J19" s="41"/>
      <c r="K19" s="43" t="str">
        <f t="shared" si="1"/>
        <v xml:space="preserve"> </v>
      </c>
      <c r="L19" s="43">
        <f t="shared" si="2"/>
        <v>272.5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19</v>
      </c>
      <c r="B20" s="70" t="str">
        <f>Startovka!B20</f>
        <v>Lenka Racková</v>
      </c>
      <c r="C20" s="70" t="str">
        <f>Startovka!C20</f>
        <v>Arctic Fire Magic Bond</v>
      </c>
      <c r="D20" s="70" t="str">
        <f>Startovka!D20</f>
        <v>border kolie</v>
      </c>
      <c r="E20" s="70" t="str">
        <f>Startovka!E20</f>
        <v>OB1</v>
      </c>
      <c r="F20" s="70" t="str">
        <f>Startovka!I3</f>
        <v>Večerní halové zkoušky obedience Brno</v>
      </c>
      <c r="G20" s="71">
        <f t="shared" si="0"/>
        <v>7</v>
      </c>
      <c r="H20" s="72">
        <f>'19'!D28</f>
        <v>193</v>
      </c>
      <c r="I20" s="75" t="str">
        <f>'19'!D29</f>
        <v>Dobře</v>
      </c>
      <c r="J20" s="41"/>
      <c r="K20" s="43" t="str">
        <f t="shared" si="1"/>
        <v xml:space="preserve"> </v>
      </c>
      <c r="L20" s="43">
        <f t="shared" si="2"/>
        <v>193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Večerní halové zkoušky obedience Brno</v>
      </c>
      <c r="G21" s="70" t="str">
        <f t="shared" si="0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Večerní halové zkoušky obedience Brno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Večerní halové zkoušky obedience Brno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Večerní halové zkoušky obedience Brno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Večerní halové zkoušky obedience Brno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Večerní halové zkoušky obedience Brno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Večerní halové zkoušky obedience Brno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Večerní halové zkoušky obedience Brno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Večerní halové zkoušky obedience Brno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Večerní halové zkoušky obedience Brno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Večerní halové zkoušky obedience Brno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Večerní halové zkoušky obedience Brno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Večerní halové zkoušky obedience Brno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Večerní halové zkoušky obedience Brno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Večerní halové zkoušky obedience Brno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Večerní halové zkoušky obedience Brno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Večerní halové zkoušky obedience Brno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Večerní halové zkoušky obedience Brno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Večerní halové zkoušky obedience Brno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Večerní halové zkoušky obedience Brno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Večerní halové zkoušky obedience Brno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Večerní halové zkoušky obedience Brno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Večerní halové zkoušky obedience Brno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Večerní halové zkoušky obedience Brno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Večerní halové zkoušky obedience Brno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Večerní halové zkoušky obedience Brno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Večerní halové zkoušky obedience Brno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Večerní halové zkoušky obedience Brno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Večerní halové zkoušky obedience Brno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Večerní halové zkoušky obedience Brno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Večerní halové zkoušky obedience Brno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topLeftCell="A12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J3Ks0MMwpTjviI+JPw9puSnTPcevnFwl8vZOfGkaT+HoLPvi+NhWQvubDqvWaJpxN4KsxQMKeIqLPMnO0eJMw==" saltValue="XpDHzHFCUbQTnVDUYvka3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zcSgKqE+r8hR2F+9lUNJD1xbD0B7/HEvoueJX4E5cHzr7Na8vXvWtxRFxsyEdZQV4TLeyihRltdCQX7Krfj5A==" saltValue="5EizMZFu/lJ7KIyl/jnp4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topLeftCell="A11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08jHmtkh46c8auKYV/8gFNjyE8+/Qk6Xsv9VrkiYco7fhizteVmY2Qvu/8U8a3WXaHCfkliDtzYKr2X3NPeGA==" saltValue="36b5hBCXp5AkLAmLI5WBf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4UNCvA8J970+rnbWLrnNAlvivIxdD/ugS3zuvPGSQSr+O0omrqQtGudYIletv1jsP0zxI35MS3WiJC3w3sJ8A==" saltValue="mQl07cZUs041Ts6cfSSIC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4lhqAoBNivah899vftg6gDdtn4NUIQtZ0wYxFdApRw68SPmJRGFY0FXkYhhZS36vei6yuajLj9+PycBl2FA/w==" saltValue="bXP0LrJt89A7KigVg391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topLeftCell="A11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e2PuS2LXq52+dchMAGRm5JxGUULNJtqYKdGe0T/M7YrOEHZd3sJNQUAh577yZzfLDs+5YKfyFa5bUmoTUCLhA==" saltValue="3mh20HiCP+gLwOo/CTuQ5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topLeftCell="A9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p0W8H9xoz89DCupP8hXIPL9WsKdbv0++ymbNwWGzKXzah2OxEWiZ2BbwB++VKn4/txf/D1lg4j8Q/3hCqfZw==" saltValue="mZeMnNW5mcNgB6nNstCfh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7GQVPoS61weJGcGOGLJCmWUR0maIFLVDm4bX7ZRV3PDJvPuEFv43fdesR9IvF1VeqUC+ahjYVWThDCSp+lFwxg==" saltValue="kjBMqsYRUmZCjjszuec+6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yMsuZt5UrDyEXLfgKdTrZfNUZiXls3SzXYPtwlCn+wZUEllJlZ50xXQYQEAblMR3mgvwY+6WRfdCFwgoCK2Pw==" saltValue="fimRj5lD66uK4+wTqVAb9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3nGUpG9sJqIkqzeTW+vPaQ9NuFuUaDQayn543yZhAMo/KHI3Bq8BoZBuHJKf7MQr8ek3SJRm1SFtJWQorZULjA==" saltValue="qxqBolRirx33T42x4A1ip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8" workbookViewId="0">
      <selection activeCell="G37" sqref="G3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Jana Šuláková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</f>
        <v>Petra Stupková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</f>
        <v>Drop of Heaven Bress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</f>
        <v>1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7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21</v>
      </c>
      <c r="I20" s="64">
        <f t="shared" si="1"/>
        <v>10.5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20</v>
      </c>
      <c r="H22" s="64">
        <f t="shared" si="0"/>
        <v>20</v>
      </c>
      <c r="I22" s="64">
        <f t="shared" si="1"/>
        <v>10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7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21</v>
      </c>
      <c r="H25" s="64">
        <f t="shared" si="0"/>
        <v>21</v>
      </c>
      <c r="I25" s="64">
        <f t="shared" si="1"/>
        <v>10.5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7.5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256</v>
      </c>
      <c r="E28" s="102"/>
      <c r="F28" s="102"/>
      <c r="G28" s="102"/>
      <c r="H28" s="64">
        <f>SUM(G18:G27)</f>
        <v>256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3mT74eoDCRhtuAYdNhueXWKc6QTD27ThqOvxemh6zUHXBi+Nlf0PfgT5YQ8p7Yick3zMBoKu1d7IjtAaCr5NQ==" saltValue="WK0HIvTqEq7gKYpunh67v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sAR0kwSNouqKMFtLBU8HK8uemyvBGGjR8oNXVMMxySl0tRTNipnmqEgig1FMqMARx2sElXkcnBlnBMjd99W0Q==" saltValue="ifEq3LkSawbh91FiGyGQv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topLeftCell="A11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L7MFtBbBlZOxKu7x0BNoLNz5rZkgpvTSoVnuXVa/T1J+tdu2LSk2ukDLTIdMeM2QviKHbsTL66hTfNyOnBUhA==" saltValue="jOwFzPJTxh2RvI8QWBzZc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0+3vWZWWyFx/36zHZFeaMjJgCXldTdgPI3p8ojKGe3ttkZqmNKf7bNuK0MeLqmzHDMPMmUlUM0WaixsgXrQ5g==" saltValue="lL3znB2dS/APxlAe4vvyR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topLeftCell="A14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/Zjni8/kGFrdeJ4P2xmTMY4VZFdLFH6QCfONSXEG8EmSLB/JDFfUMWkECKMkELsh4iICO09ksMlepaqFv/u9iA==" saltValue="2dIrFE3bxRuasYjFmmTRm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topLeftCell="A12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YnEx/jp8+2rlCMauPUySv+hDIUTO9a38O1OPad07UxK/Q84dSiuoeTrv7e/yniLmSk2l3Tw7Foi3EJWBygGdw==" saltValue="BCNWgTfy/0s+yAsydmByj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woG23c7I2844DlZzF6hinw1vDluuXbTVml8fUgQ/I0oCYSX5MZ0krpxgTBx9291kCkl8cwhsLFrLUEwKzhA5TA==" saltValue="QDbd4/6ujk4qSsTroL3P+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topLeftCell="A11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AT47mg8nY1Kh7oyISfIpNLzbCnCKbomDLGBGnRNzQeB90IxXadaZVh48cuBhLjQp4t7x+yetrj0LKBInDC3pw==" saltValue="M6hAmrrf2y7GuUlf4gaNL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B74K1pP0s44FdwCccOvu77JHv+ak+nJU8Thu450Xf/yjyACNFT6PVrS5m9yetNbqTWIqTawmWUDeAsA604JhpQ==" saltValue="U5QP3UPgFzZKUlRUL1LIc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vMYZslfHiXBVPrtes0giOj4oKEDJHdw5KpVT7kWXK44BF01dYlYPY6g1XZNoL4aiff5BaC9LN90sDZgII+F6g==" saltValue="mLFbvex+3er12AP0vmomd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3EzxH9DCNnLOs9i7IWLMVZ6eIaE2OYouYNP/TA34od6LtIWzVCVtOXnyr859EID1HrK91+ZFmm+NmYfNjU3V1g==" saltValue="dlS0d44G5VZH8X1gJDXpX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5" workbookViewId="0">
      <selection activeCell="F34" sqref="F3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Jana Šuláková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Startovka!B3</f>
        <v>Renata Sinerová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Startovka!C3</f>
        <v xml:space="preserve">Always Spot On Sparkling Mountains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Startovka!D3</f>
        <v>zlatý retriever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</f>
        <v>2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Startovka!E3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Výsledky!G3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5" si="0">SUM(D18*F18)</f>
        <v>27</v>
      </c>
      <c r="I18" s="64">
        <f t="shared" ref="I18:I25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8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32</v>
      </c>
      <c r="H26" s="64">
        <f>SUM(D26*F26)</f>
        <v>32</v>
      </c>
      <c r="I26" s="64">
        <f>SUM(((D26+E26)*F26)/2)</f>
        <v>16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>SUM(D27*F27)</f>
        <v>20</v>
      </c>
      <c r="I27" s="64">
        <f>SUM(((D27+E27)*F27)/2)</f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261</v>
      </c>
      <c r="E28" s="102"/>
      <c r="F28" s="102"/>
      <c r="G28" s="102"/>
      <c r="H28" s="64">
        <f>SUM(G18:G27)</f>
        <v>261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sAISHs7ai4mEn73F1Izo9KT8i7u/s/BpYar0hjG8z4iI44lhXPCPlj87BKQ8UqzQ9PfoHFro5PI9WIObs/2xg==" saltValue="r3ENihsk96jCrrWi6RNyc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3Hu3vAUz8Lc2AiwlxhGemVpJFZoAb9O3BcZtg5sppeo/3rSO2dYWcmfUEKqqun8RUbGTI0+eUGCefhLF4OULIQ==" saltValue="k2VkPlsOs5ZHhk9EnFsZ9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afSfOa9+ywsBjevXpF7XNDWPdpz4E108zF0oXZF4chSmkvTSAXKMwleIyhFUz3fGqIBCVvp+uFm9GwtuInWaw==" saltValue="b2mrMUgUt1kwnafmjyL3j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Startovka!B50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Startovka!C50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Startovka!D50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Startovka!E50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Výsledky!G50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OljsNj1GzRrykG2YnbrlGzW4zHxVO5l4HdNDTHXF37dVGkBxJpMauMM6KCDfpOXngUX8bxcc1mY70ofHIQP//Q==" saltValue="MrjnScxZw6qC3GPIwNqzm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topLeftCell="A12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Startovka!B51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Startovka!C51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Startovka!D51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Startovka!E51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Výsledky!G51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HBhgtm+dlzzHBRr2ajCnK1rX4DIoLUEnVwDZJ4aBlaKjOFsF3dh5RcRSKnMHeCbEbwqy7eju92xvzGHZZhB8A==" saltValue="/ydUUPoOvikvsskmt1b1g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6" workbookViewId="0">
      <selection activeCell="D34" sqref="D3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Jana Šuláková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Startovka!B4</f>
        <v>Lucia Tomášová (SK)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Startovka!C4</f>
        <v xml:space="preserve">Exima Srdcove Eso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Startovka!D4</f>
        <v>australský ovčák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</f>
        <v>3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Startovka!E4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Výsledky!G4</f>
        <v>3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5" si="0">SUM(D18*F18)</f>
        <v>28.5</v>
      </c>
      <c r="I18" s="64">
        <f t="shared" ref="I18:I25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6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18</v>
      </c>
      <c r="H19" s="64">
        <f t="shared" si="0"/>
        <v>18</v>
      </c>
      <c r="I19" s="64">
        <f t="shared" si="1"/>
        <v>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7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21</v>
      </c>
      <c r="H25" s="64">
        <f t="shared" si="0"/>
        <v>21</v>
      </c>
      <c r="I25" s="64">
        <f t="shared" si="1"/>
        <v>10.5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0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0</v>
      </c>
      <c r="H26" s="64">
        <f>SUM(D26*F26)</f>
        <v>0</v>
      </c>
      <c r="I26" s="64">
        <f>SUM(((D26+E26)*F26)/2)</f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7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14</v>
      </c>
      <c r="H27" s="64">
        <f>SUM(D27*F27)</f>
        <v>14</v>
      </c>
      <c r="I27" s="64">
        <f>SUM(((D27+E27)*F27)/2)</f>
        <v>7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203.5</v>
      </c>
      <c r="E28" s="102"/>
      <c r="F28" s="102"/>
      <c r="G28" s="102"/>
      <c r="H28" s="64">
        <f>SUM(G18:G27)</f>
        <v>203.5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7AaGfvQkcMK4ZjC1TwlawCFcIX7zo4i/grQeNGy4b3HcU8teYvwDNMPSWh/2cda23QGJvc1U7o/Rtu/wPGdgg==" saltValue="ytbZcV+UrH2Czvpi60o/i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10" workbookViewId="0">
      <selection activeCell="E39" sqref="E3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Jana Šuláková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Startovka!B5</f>
        <v xml:space="preserve">Ružová Denisa 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Startovka!C5</f>
        <v>Interforce Speedlight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Startovka!D5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</f>
        <v>4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Startovka!E5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Výsledky!G5</f>
        <v>5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za pochodu do stoje/sedu/lehu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6.5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26</v>
      </c>
      <c r="H19" s="64">
        <f t="shared" si="0"/>
        <v>26</v>
      </c>
      <c r="I19" s="64">
        <f t="shared" si="1"/>
        <v>13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15</v>
      </c>
      <c r="H22" s="64">
        <f t="shared" si="0"/>
        <v>15</v>
      </c>
      <c r="I22" s="64">
        <f t="shared" si="1"/>
        <v>7.5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Směrový aport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9.5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28.5</v>
      </c>
      <c r="H24" s="64">
        <f t="shared" si="0"/>
        <v>28.5</v>
      </c>
      <c r="I24" s="64">
        <f t="shared" si="1"/>
        <v>14.25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9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27</v>
      </c>
      <c r="H27" s="64">
        <f t="shared" si="0"/>
        <v>27</v>
      </c>
      <c r="I27" s="64">
        <f t="shared" si="1"/>
        <v>13.5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231.5</v>
      </c>
      <c r="E28" s="102"/>
      <c r="F28" s="102"/>
      <c r="G28" s="102"/>
      <c r="H28" s="64">
        <f>SUM(G18:G27)</f>
        <v>231.5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DC3z2iAtA0aqm7q5+a889u+Jodgr6Hak6wSYziqlDpdBTSq3JWimKqXUXT1sZCXtpO0dwSr13wXhx3udrmwZA==" saltValue="vBx8gbIX8+e//1h8JzhmD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10" workbookViewId="0">
      <selection activeCell="I36" sqref="I3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Jana Šuláková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Startovka!B6</f>
        <v>Barbora Odnogová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Startovka!C6</f>
        <v xml:space="preserve">Quentin Námořník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Startovka!D6</f>
        <v>německý ovčák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Startovka!A6</f>
        <v>5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Startovka!E6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Výsledky!G6</f>
        <v>3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za pochodu do stoje/sedu/lehu</v>
      </c>
      <c r="D18" s="60">
        <v>8.5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25.5</v>
      </c>
      <c r="H18" s="64">
        <f t="shared" ref="H18:H27" si="0">SUM(D18*F18)</f>
        <v>25.5</v>
      </c>
      <c r="I18" s="64">
        <f t="shared" ref="I18:I27" si="1">SUM(((D18+E18)*F18)/2)</f>
        <v>12.75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7.5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7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21</v>
      </c>
      <c r="H22" s="64">
        <f t="shared" si="0"/>
        <v>21</v>
      </c>
      <c r="I22" s="64">
        <f t="shared" si="1"/>
        <v>10.5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Směrový aport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245.5</v>
      </c>
      <c r="E28" s="102"/>
      <c r="F28" s="102"/>
      <c r="G28" s="102"/>
      <c r="H28" s="64">
        <f>SUM(G18:G27)</f>
        <v>245.5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4x0OEc0SJ6mWIKVFnvExzGjxOO/fVhJEmWrZYHbyXYALKIwChA/kq4PMakPA/4qgsQCPJOj3cu2OwvXWTNjXg==" saltValue="YQUFiRywOsavMhUCiyGsO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10" workbookViewId="0">
      <selection activeCell="G34" sqref="G3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 xml:space="preserve">Denisa Ružová 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Večerní halové zkoušky obedience Brno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27.9.2023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Jana Šuláková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Startovka!B7</f>
        <v>Pavla Zamykalová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Startovka!C7</f>
        <v>Bikar Reesheja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Startovka!D7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Startovka!A7</f>
        <v>6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Startovka!E7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Výsledky!G7</f>
        <v>6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za pochodu do stoje/sedu/lehu</v>
      </c>
      <c r="D18" s="60">
        <v>7.5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22.5</v>
      </c>
      <c r="H18" s="64">
        <f t="shared" ref="H18:H27" si="0">SUM(D18*F18)</f>
        <v>22.5</v>
      </c>
      <c r="I18" s="64">
        <f t="shared" ref="I18:I27" si="1">SUM(((D18+E18)*F18)/2)</f>
        <v>11.25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6.5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26</v>
      </c>
      <c r="H19" s="64">
        <f t="shared" si="0"/>
        <v>26</v>
      </c>
      <c r="I19" s="64">
        <f t="shared" si="1"/>
        <v>13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Směrový aport</v>
      </c>
      <c r="D23" s="66">
        <v>6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18</v>
      </c>
      <c r="H23" s="64">
        <f t="shared" si="0"/>
        <v>18</v>
      </c>
      <c r="I23" s="64">
        <f t="shared" si="1"/>
        <v>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</v>
      </c>
      <c r="D25" s="66">
        <v>6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165.5</v>
      </c>
      <c r="E28" s="102"/>
      <c r="F28" s="102"/>
      <c r="G28" s="102"/>
      <c r="H28" s="64">
        <f>SUM(G18:G27)</f>
        <v>165.5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/a4PJIWom8sj7SzKEAnasJMgc7af4FPND3doGCQauQQPTuXcfEQ/YXBUqpOSKd16B2zgkA/QI3CCnJZvDMeWlQ==" saltValue="Lhsy1e5TMfxClUwyQpOuT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2023-09-27T20:32:23Z</cp:lastPrinted>
  <dcterms:created xsi:type="dcterms:W3CDTF">2020-01-31T23:26:18Z</dcterms:created>
  <dcterms:modified xsi:type="dcterms:W3CDTF">2023-10-04T15:38:13Z</dcterms:modified>
</cp:coreProperties>
</file>