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5D2171AC-8B10-4CCE-BE6E-7B163348D2F5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G39" i="3" l="1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M5" i="3" s="1"/>
  <c r="E6" i="3"/>
  <c r="E7" i="3"/>
  <c r="E8" i="3"/>
  <c r="E9" i="3"/>
  <c r="E10" i="3"/>
  <c r="M10" i="3" s="1"/>
  <c r="E3" i="3"/>
  <c r="M3" i="3" s="1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37"/>
  <c r="C27" i="35"/>
  <c r="C27" i="31"/>
  <c r="C27" i="13"/>
  <c r="C27" i="12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F20" i="34" s="1"/>
  <c r="I20" i="34" s="1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13" i="40"/>
  <c r="D14" i="40" s="1"/>
  <c r="C12" i="40"/>
  <c r="C11" i="40"/>
  <c r="C10" i="40"/>
  <c r="C9" i="40"/>
  <c r="C5" i="40"/>
  <c r="C4" i="40"/>
  <c r="C3" i="40"/>
  <c r="C13" i="39"/>
  <c r="C7" i="39" s="1"/>
  <c r="C12" i="39"/>
  <c r="C11" i="39"/>
  <c r="C10" i="39"/>
  <c r="C9" i="39"/>
  <c r="C5" i="39"/>
  <c r="C4" i="39"/>
  <c r="C3" i="39"/>
  <c r="C13" i="38"/>
  <c r="C12" i="38"/>
  <c r="C11" i="38"/>
  <c r="C10" i="38"/>
  <c r="C9" i="38"/>
  <c r="C5" i="38"/>
  <c r="C4" i="38"/>
  <c r="C3" i="38"/>
  <c r="C13" i="37"/>
  <c r="C12" i="37"/>
  <c r="C11" i="37"/>
  <c r="C10" i="37"/>
  <c r="C9" i="37"/>
  <c r="C5" i="37"/>
  <c r="C4" i="37"/>
  <c r="C3" i="37"/>
  <c r="C13" i="36"/>
  <c r="C26" i="36" s="1"/>
  <c r="C12" i="36"/>
  <c r="C11" i="36"/>
  <c r="C10" i="36"/>
  <c r="C9" i="36"/>
  <c r="C5" i="36"/>
  <c r="C4" i="36"/>
  <c r="C3" i="36"/>
  <c r="C13" i="35"/>
  <c r="C7" i="35" s="1"/>
  <c r="C12" i="35"/>
  <c r="C11" i="35"/>
  <c r="C10" i="35"/>
  <c r="C9" i="35"/>
  <c r="C5" i="35"/>
  <c r="C4" i="35"/>
  <c r="C3" i="35"/>
  <c r="C13" i="34"/>
  <c r="C12" i="34"/>
  <c r="C11" i="34"/>
  <c r="C10" i="34"/>
  <c r="C9" i="34"/>
  <c r="C5" i="34"/>
  <c r="C4" i="34"/>
  <c r="C3" i="34"/>
  <c r="C13" i="33"/>
  <c r="C7" i="33" s="1"/>
  <c r="C12" i="33"/>
  <c r="C11" i="33"/>
  <c r="C10" i="33"/>
  <c r="C9" i="33"/>
  <c r="C5" i="33"/>
  <c r="C4" i="33"/>
  <c r="C3" i="33"/>
  <c r="C13" i="32"/>
  <c r="C12" i="32"/>
  <c r="C11" i="32"/>
  <c r="C10" i="32"/>
  <c r="C9" i="32"/>
  <c r="C5" i="32"/>
  <c r="C4" i="32"/>
  <c r="C3" i="32"/>
  <c r="C13" i="31"/>
  <c r="C7" i="31" s="1"/>
  <c r="C12" i="31"/>
  <c r="C11" i="31"/>
  <c r="C10" i="31"/>
  <c r="C9" i="31"/>
  <c r="C5" i="31"/>
  <c r="C4" i="31"/>
  <c r="C3" i="31"/>
  <c r="C25" i="30"/>
  <c r="D17" i="30"/>
  <c r="C6" i="30" s="1"/>
  <c r="C13" i="30"/>
  <c r="C27" i="30" s="1"/>
  <c r="C12" i="30"/>
  <c r="C11" i="30"/>
  <c r="C10" i="30"/>
  <c r="C9" i="30"/>
  <c r="C5" i="30"/>
  <c r="C4" i="30"/>
  <c r="C3" i="30"/>
  <c r="C13" i="29"/>
  <c r="C7" i="29" s="1"/>
  <c r="C12" i="29"/>
  <c r="C11" i="29"/>
  <c r="C10" i="29"/>
  <c r="C9" i="29"/>
  <c r="C5" i="29"/>
  <c r="C4" i="29"/>
  <c r="C3" i="29"/>
  <c r="C13" i="28"/>
  <c r="C12" i="28"/>
  <c r="C11" i="28"/>
  <c r="C10" i="28"/>
  <c r="C9" i="28"/>
  <c r="C5" i="28"/>
  <c r="C4" i="28"/>
  <c r="C3" i="28"/>
  <c r="C13" i="27"/>
  <c r="C12" i="27"/>
  <c r="C11" i="27"/>
  <c r="C10" i="27"/>
  <c r="C9" i="27"/>
  <c r="C5" i="27"/>
  <c r="C4" i="27"/>
  <c r="C3" i="27"/>
  <c r="C13" i="26"/>
  <c r="C12" i="26"/>
  <c r="C11" i="26"/>
  <c r="C10" i="26"/>
  <c r="C9" i="26"/>
  <c r="C5" i="26"/>
  <c r="C4" i="26"/>
  <c r="C3" i="26"/>
  <c r="C13" i="25"/>
  <c r="C12" i="25"/>
  <c r="C11" i="25"/>
  <c r="C10" i="25"/>
  <c r="C9" i="25"/>
  <c r="C5" i="25"/>
  <c r="C4" i="25"/>
  <c r="C3" i="25"/>
  <c r="C13" i="24"/>
  <c r="C12" i="24"/>
  <c r="C11" i="24"/>
  <c r="C10" i="24"/>
  <c r="C9" i="24"/>
  <c r="C5" i="24"/>
  <c r="C4" i="24"/>
  <c r="C3" i="24"/>
  <c r="C13" i="23"/>
  <c r="C7" i="23" s="1"/>
  <c r="C12" i="23"/>
  <c r="C11" i="23"/>
  <c r="C10" i="23"/>
  <c r="C9" i="23"/>
  <c r="C5" i="23"/>
  <c r="C4" i="23"/>
  <c r="C3" i="23"/>
  <c r="C13" i="22"/>
  <c r="C12" i="22"/>
  <c r="C11" i="22"/>
  <c r="C10" i="22"/>
  <c r="C9" i="22"/>
  <c r="C5" i="22"/>
  <c r="C4" i="22"/>
  <c r="C3" i="22"/>
  <c r="C13" i="21"/>
  <c r="C7" i="21" s="1"/>
  <c r="C12" i="21"/>
  <c r="C11" i="21"/>
  <c r="C10" i="21"/>
  <c r="C9" i="21"/>
  <c r="C5" i="21"/>
  <c r="C4" i="21"/>
  <c r="C3" i="21"/>
  <c r="C13" i="20"/>
  <c r="C12" i="20"/>
  <c r="C11" i="20"/>
  <c r="C10" i="20"/>
  <c r="C9" i="20"/>
  <c r="C5" i="20"/>
  <c r="C4" i="20"/>
  <c r="C3" i="20"/>
  <c r="C13" i="19"/>
  <c r="C7" i="19" s="1"/>
  <c r="C12" i="19"/>
  <c r="C11" i="19"/>
  <c r="C10" i="19"/>
  <c r="C9" i="19"/>
  <c r="C5" i="19"/>
  <c r="C4" i="19"/>
  <c r="C3" i="19"/>
  <c r="C13" i="18"/>
  <c r="C12" i="18"/>
  <c r="C11" i="18"/>
  <c r="C10" i="18"/>
  <c r="C9" i="18"/>
  <c r="C5" i="18"/>
  <c r="C4" i="18"/>
  <c r="C3" i="18"/>
  <c r="C13" i="17"/>
  <c r="C7" i="17" s="1"/>
  <c r="C12" i="17"/>
  <c r="C11" i="17"/>
  <c r="C10" i="17"/>
  <c r="C9" i="17"/>
  <c r="C5" i="17"/>
  <c r="C4" i="17"/>
  <c r="C3" i="17"/>
  <c r="C13" i="16"/>
  <c r="C12" i="16"/>
  <c r="C11" i="16"/>
  <c r="C10" i="16"/>
  <c r="C9" i="16"/>
  <c r="C5" i="16"/>
  <c r="C4" i="16"/>
  <c r="C3" i="16"/>
  <c r="C13" i="15"/>
  <c r="C27" i="15" s="1"/>
  <c r="C12" i="15"/>
  <c r="C11" i="15"/>
  <c r="C10" i="15"/>
  <c r="C9" i="15"/>
  <c r="C5" i="15"/>
  <c r="C4" i="15"/>
  <c r="C3" i="15"/>
  <c r="C13" i="14"/>
  <c r="C12" i="14"/>
  <c r="C11" i="14"/>
  <c r="C10" i="14"/>
  <c r="C9" i="14"/>
  <c r="C5" i="14"/>
  <c r="C4" i="14"/>
  <c r="C3" i="14"/>
  <c r="C13" i="13"/>
  <c r="C12" i="13"/>
  <c r="C11" i="13"/>
  <c r="C10" i="13"/>
  <c r="C9" i="13"/>
  <c r="C5" i="13"/>
  <c r="C4" i="13"/>
  <c r="C3" i="13"/>
  <c r="C13" i="12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27" i="9" s="1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D14" i="44"/>
  <c r="D14" i="43"/>
  <c r="D14" i="41"/>
  <c r="D14" i="35"/>
  <c r="D14" i="34"/>
  <c r="D14" i="33"/>
  <c r="D14" i="31"/>
  <c r="D14" i="30"/>
  <c r="D14" i="24"/>
  <c r="D14" i="16"/>
  <c r="D14" i="14"/>
  <c r="D14" i="13"/>
  <c r="D14" i="12"/>
  <c r="D14" i="11"/>
  <c r="D14" i="10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M32" i="3"/>
  <c r="L32" i="3"/>
  <c r="M29" i="3"/>
  <c r="K29" i="3"/>
  <c r="M28" i="3"/>
  <c r="K28" i="3"/>
  <c r="M21" i="3"/>
  <c r="L15" i="3"/>
  <c r="L13" i="3"/>
  <c r="M7" i="3"/>
  <c r="I26" i="44" l="1"/>
  <c r="E17" i="40"/>
  <c r="D7" i="40" s="1"/>
  <c r="C25" i="40"/>
  <c r="F26" i="40"/>
  <c r="I26" i="40" s="1"/>
  <c r="C7" i="40"/>
  <c r="C27" i="40"/>
  <c r="C27" i="39"/>
  <c r="F26" i="38"/>
  <c r="I26" i="38" s="1"/>
  <c r="C7" i="38"/>
  <c r="C27" i="38"/>
  <c r="D17" i="37"/>
  <c r="C6" i="37" s="1"/>
  <c r="C7" i="37"/>
  <c r="F26" i="36"/>
  <c r="I26" i="36" s="1"/>
  <c r="C7" i="36"/>
  <c r="C27" i="36"/>
  <c r="F26" i="34"/>
  <c r="I26" i="34" s="1"/>
  <c r="C7" i="34"/>
  <c r="C27" i="34"/>
  <c r="C27" i="33"/>
  <c r="F26" i="32"/>
  <c r="I26" i="32" s="1"/>
  <c r="C7" i="32"/>
  <c r="C25" i="32"/>
  <c r="D17" i="32"/>
  <c r="C6" i="32" s="1"/>
  <c r="F25" i="32"/>
  <c r="I25" i="32" s="1"/>
  <c r="E17" i="32"/>
  <c r="D7" i="32" s="1"/>
  <c r="C26" i="32"/>
  <c r="C27" i="32"/>
  <c r="D14" i="32"/>
  <c r="C18" i="32"/>
  <c r="E17" i="30"/>
  <c r="D7" i="30" s="1"/>
  <c r="F25" i="30"/>
  <c r="I25" i="30" s="1"/>
  <c r="C19" i="30"/>
  <c r="F26" i="30"/>
  <c r="H26" i="30" s="1"/>
  <c r="C7" i="30"/>
  <c r="C21" i="30"/>
  <c r="C27" i="29"/>
  <c r="D17" i="29"/>
  <c r="C6" i="29" s="1"/>
  <c r="D14" i="29"/>
  <c r="F26" i="29"/>
  <c r="I26" i="29" s="1"/>
  <c r="C19" i="28"/>
  <c r="C7" i="28"/>
  <c r="C27" i="28"/>
  <c r="C21" i="27"/>
  <c r="C7" i="27"/>
  <c r="C27" i="27"/>
  <c r="C23" i="26"/>
  <c r="C7" i="26"/>
  <c r="C27" i="26"/>
  <c r="C25" i="25"/>
  <c r="C7" i="25"/>
  <c r="C27" i="25"/>
  <c r="C26" i="24"/>
  <c r="C7" i="24"/>
  <c r="C27" i="24"/>
  <c r="C27" i="23"/>
  <c r="C26" i="22"/>
  <c r="C7" i="22"/>
  <c r="C27" i="22"/>
  <c r="C27" i="21"/>
  <c r="C19" i="20"/>
  <c r="C7" i="20"/>
  <c r="C27" i="20"/>
  <c r="C27" i="19"/>
  <c r="C25" i="18"/>
  <c r="C7" i="18"/>
  <c r="C27" i="18"/>
  <c r="C27" i="17"/>
  <c r="C19" i="16"/>
  <c r="C7" i="16"/>
  <c r="C27" i="16"/>
  <c r="C24" i="15"/>
  <c r="C7" i="15"/>
  <c r="C25" i="14"/>
  <c r="C7" i="14"/>
  <c r="C27" i="14"/>
  <c r="C25" i="13"/>
  <c r="C7" i="13"/>
  <c r="C21" i="12"/>
  <c r="C7" i="12"/>
  <c r="C27" i="11"/>
  <c r="C27" i="10"/>
  <c r="C21" i="9"/>
  <c r="C7" i="9"/>
  <c r="C27" i="8"/>
  <c r="C27" i="7"/>
  <c r="C7" i="7"/>
  <c r="C27" i="6"/>
  <c r="C7" i="6"/>
  <c r="C19" i="5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19" i="50"/>
  <c r="F20" i="50"/>
  <c r="I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G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C19" i="40"/>
  <c r="C26" i="40"/>
  <c r="F20" i="40"/>
  <c r="I20" i="40" s="1"/>
  <c r="D6" i="40"/>
  <c r="C21" i="40"/>
  <c r="F21" i="40"/>
  <c r="I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F20" i="32"/>
  <c r="I20" i="32" s="1"/>
  <c r="C21" i="32"/>
  <c r="C23" i="32"/>
  <c r="F24" i="32"/>
  <c r="D6" i="30"/>
  <c r="C23" i="30"/>
  <c r="F24" i="30"/>
  <c r="I24" i="30" s="1"/>
  <c r="C18" i="30"/>
  <c r="C26" i="30"/>
  <c r="F20" i="30"/>
  <c r="I20" i="30" s="1"/>
  <c r="D14" i="25"/>
  <c r="C21" i="16"/>
  <c r="D14" i="5"/>
  <c r="C25" i="6"/>
  <c r="D14" i="6"/>
  <c r="D14" i="4"/>
  <c r="C23" i="4"/>
  <c r="H26" i="40"/>
  <c r="G26" i="40" s="1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F21" i="36"/>
  <c r="I21" i="36" s="1"/>
  <c r="E17" i="38"/>
  <c r="F24" i="38"/>
  <c r="I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51" i="3"/>
  <c r="D14" i="27"/>
  <c r="D14" i="36"/>
  <c r="C22" i="30"/>
  <c r="C22" i="32"/>
  <c r="D17" i="33"/>
  <c r="C6" i="33" s="1"/>
  <c r="E17" i="34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D6" i="44"/>
  <c r="G26" i="44"/>
  <c r="D6" i="50"/>
  <c r="G26" i="50"/>
  <c r="C23" i="29"/>
  <c r="L5" i="3"/>
  <c r="C19" i="23"/>
  <c r="L9" i="3"/>
  <c r="M9" i="3"/>
  <c r="L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H21" i="48"/>
  <c r="I19" i="47"/>
  <c r="H25" i="52"/>
  <c r="H24" i="50"/>
  <c r="H22" i="43"/>
  <c r="H20" i="34"/>
  <c r="L35" i="3"/>
  <c r="N43" i="3"/>
  <c r="M51" i="3"/>
  <c r="N51" i="3"/>
  <c r="L8" i="3"/>
  <c r="L47" i="3"/>
  <c r="M35" i="3"/>
  <c r="M47" i="3"/>
  <c r="L31" i="3"/>
  <c r="L11" i="3"/>
  <c r="L12" i="3"/>
  <c r="M30" i="3"/>
  <c r="M46" i="3"/>
  <c r="M4" i="3"/>
  <c r="L40" i="3"/>
  <c r="N46" i="3"/>
  <c r="L48" i="3"/>
  <c r="N40" i="3"/>
  <c r="N48" i="3"/>
  <c r="N37" i="3"/>
  <c r="L39" i="3"/>
  <c r="M20" i="3"/>
  <c r="M39" i="3"/>
  <c r="N39" i="3"/>
  <c r="L16" i="3"/>
  <c r="M24" i="3"/>
  <c r="L33" i="3"/>
  <c r="L46" i="3"/>
  <c r="H27" i="41"/>
  <c r="H26" i="42"/>
  <c r="H26" i="36"/>
  <c r="G26" i="36" s="1"/>
  <c r="I24" i="44"/>
  <c r="G24" i="44" s="1"/>
  <c r="H20" i="52"/>
  <c r="H26" i="48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G26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C18" i="18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5" i="30" l="1"/>
  <c r="G25" i="30" s="1"/>
  <c r="H27" i="51"/>
  <c r="H26" i="38"/>
  <c r="G26" i="38" s="1"/>
  <c r="H21" i="40"/>
  <c r="H26" i="45"/>
  <c r="H26" i="29"/>
  <c r="G26" i="29" s="1"/>
  <c r="H26" i="34"/>
  <c r="G26" i="34" s="1"/>
  <c r="H26" i="49"/>
  <c r="H25" i="32"/>
  <c r="G25" i="32" s="1"/>
  <c r="H25" i="40"/>
  <c r="G25" i="40" s="1"/>
  <c r="G21" i="40"/>
  <c r="D6" i="32"/>
  <c r="G26" i="32"/>
  <c r="D7" i="18"/>
  <c r="D7" i="48"/>
  <c r="G26" i="42"/>
  <c r="G25" i="50"/>
  <c r="G20" i="50"/>
  <c r="G21" i="48"/>
  <c r="G24" i="50"/>
  <c r="H18" i="45"/>
  <c r="H20" i="32"/>
  <c r="G20" i="32" s="1"/>
  <c r="H26" i="33"/>
  <c r="H24" i="38"/>
  <c r="G24" i="38" s="1"/>
  <c r="H24" i="48"/>
  <c r="H27" i="47"/>
  <c r="H26" i="47"/>
  <c r="H26" i="41"/>
  <c r="H22" i="41"/>
  <c r="H20" i="30"/>
  <c r="G20" i="30" s="1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H24" i="40"/>
  <c r="H20" i="40"/>
  <c r="G20" i="40" s="1"/>
  <c r="H20" i="36"/>
  <c r="I23" i="33"/>
  <c r="G23" i="33" s="1"/>
  <c r="I19" i="33"/>
  <c r="G19" i="33" s="1"/>
  <c r="H24" i="32"/>
  <c r="I24" i="32"/>
  <c r="H24" i="30"/>
  <c r="G24" i="30" s="1"/>
  <c r="H21" i="36"/>
  <c r="G21" i="36" s="1"/>
  <c r="H23" i="39"/>
  <c r="G23" i="39" s="1"/>
  <c r="H23" i="49"/>
  <c r="H23" i="43"/>
  <c r="H21" i="34"/>
  <c r="G21" i="34" s="1"/>
  <c r="I22" i="39"/>
  <c r="H22" i="39"/>
  <c r="I23" i="47"/>
  <c r="G23" i="47" s="1"/>
  <c r="H23" i="47"/>
  <c r="I21" i="52"/>
  <c r="G21" i="52" s="1"/>
  <c r="H21" i="52"/>
  <c r="H26" i="39"/>
  <c r="G26" i="39" s="1"/>
  <c r="I23" i="45"/>
  <c r="G23" i="45" s="1"/>
  <c r="H23" i="45"/>
  <c r="H20" i="38"/>
  <c r="I20" i="38"/>
  <c r="I26" i="43"/>
  <c r="G26" i="43" s="1"/>
  <c r="H26" i="43"/>
  <c r="H19" i="37"/>
  <c r="G19" i="37" s="1"/>
  <c r="I19" i="37"/>
  <c r="I21" i="30"/>
  <c r="H21" i="30"/>
  <c r="I21" i="32"/>
  <c r="H21" i="32"/>
  <c r="H22" i="49"/>
  <c r="I22" i="49"/>
  <c r="G22" i="49" s="1"/>
  <c r="I21" i="38"/>
  <c r="H21" i="38"/>
  <c r="D7" i="52"/>
  <c r="D6" i="52"/>
  <c r="I18" i="39"/>
  <c r="H18" i="39"/>
  <c r="H25" i="36"/>
  <c r="I25" i="36"/>
  <c r="I20" i="48"/>
  <c r="G20" i="48" s="1"/>
  <c r="H20" i="48"/>
  <c r="H26" i="37"/>
  <c r="I26" i="37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H24" i="36"/>
  <c r="I24" i="42"/>
  <c r="G24" i="42" s="1"/>
  <c r="H24" i="42"/>
  <c r="H25" i="34"/>
  <c r="I25" i="34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H24" i="34"/>
  <c r="H27" i="39"/>
  <c r="I27" i="39"/>
  <c r="H25" i="38"/>
  <c r="I25" i="38"/>
  <c r="H23" i="51"/>
  <c r="I23" i="51"/>
  <c r="G23" i="51" s="1"/>
  <c r="I25" i="48"/>
  <c r="G25" i="48" s="1"/>
  <c r="H25" i="48"/>
  <c r="D7" i="34"/>
  <c r="D6" i="34"/>
  <c r="G20" i="34"/>
  <c r="I19" i="39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D6" i="39"/>
  <c r="I23" i="34"/>
  <c r="H23" i="34"/>
  <c r="I22" i="26"/>
  <c r="H22" i="26"/>
  <c r="I24" i="29"/>
  <c r="H24" i="29"/>
  <c r="I23" i="37"/>
  <c r="H23" i="37"/>
  <c r="I25" i="37"/>
  <c r="H25" i="37"/>
  <c r="I19" i="35"/>
  <c r="H19" i="35"/>
  <c r="I20" i="33"/>
  <c r="H20" i="33"/>
  <c r="H24" i="28"/>
  <c r="I24" i="28"/>
  <c r="I26" i="25"/>
  <c r="H26" i="25"/>
  <c r="I18" i="23"/>
  <c r="H18" i="23"/>
  <c r="I20" i="20"/>
  <c r="H20" i="20"/>
  <c r="I24" i="14"/>
  <c r="H24" i="14"/>
  <c r="I23" i="3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I22" i="34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H27" i="38"/>
  <c r="I19" i="34"/>
  <c r="H19" i="34"/>
  <c r="I22" i="31"/>
  <c r="H22" i="31"/>
  <c r="H18" i="26"/>
  <c r="I18" i="26"/>
  <c r="I18" i="33"/>
  <c r="H18" i="33"/>
  <c r="I24" i="33"/>
  <c r="H24" i="33"/>
  <c r="I22" i="33"/>
  <c r="H22" i="33"/>
  <c r="I20" i="28"/>
  <c r="H20" i="28"/>
  <c r="I22" i="25"/>
  <c r="H22" i="25"/>
  <c r="H26" i="19"/>
  <c r="I26" i="19"/>
  <c r="I20" i="14"/>
  <c r="H20" i="14"/>
  <c r="I18" i="35"/>
  <c r="H18" i="35"/>
  <c r="I20" i="35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H18" i="40"/>
  <c r="H18" i="34"/>
  <c r="I18" i="34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H23" i="38"/>
  <c r="I27" i="32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H27" i="33"/>
  <c r="I24" i="35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H24" i="39"/>
  <c r="H22" i="32"/>
  <c r="I22" i="32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H27" i="40"/>
  <c r="I19" i="38"/>
  <c r="H19" i="38"/>
  <c r="I23" i="32"/>
  <c r="H23" i="32"/>
  <c r="I20" i="29"/>
  <c r="H20" i="29"/>
  <c r="H20" i="25"/>
  <c r="I20" i="25"/>
  <c r="I21" i="33"/>
  <c r="H21" i="33"/>
  <c r="I26" i="31"/>
  <c r="H26" i="31"/>
  <c r="I22" i="27"/>
  <c r="H22" i="27"/>
  <c r="I20" i="22"/>
  <c r="H20" i="22"/>
  <c r="H18" i="19"/>
  <c r="I18" i="19"/>
  <c r="I20" i="12"/>
  <c r="H20" i="12"/>
  <c r="D7" i="35"/>
  <c r="D6" i="35"/>
  <c r="I20" i="3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H21" i="39"/>
  <c r="I20" i="26"/>
  <c r="H20" i="26"/>
  <c r="H25" i="31"/>
  <c r="I25" i="3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H23" i="40"/>
  <c r="I27" i="36"/>
  <c r="H27" i="36"/>
  <c r="I19" i="32"/>
  <c r="H19" i="32"/>
  <c r="I22" i="35"/>
  <c r="H22" i="35"/>
  <c r="I22" i="28"/>
  <c r="H22" i="28"/>
  <c r="I20" i="37"/>
  <c r="H20" i="37"/>
  <c r="H25" i="33"/>
  <c r="I25" i="33"/>
  <c r="H19" i="31"/>
  <c r="I19" i="31"/>
  <c r="H18" i="27"/>
  <c r="I18" i="27"/>
  <c r="I24" i="24"/>
  <c r="H24" i="24"/>
  <c r="I26" i="21"/>
  <c r="H26" i="21"/>
  <c r="I24" i="18"/>
  <c r="H24" i="18"/>
  <c r="I24" i="10"/>
  <c r="H24" i="10"/>
  <c r="H21" i="35"/>
  <c r="I21" i="35"/>
  <c r="I24" i="3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H18" i="32"/>
  <c r="I22" i="50"/>
  <c r="G22" i="50" s="1"/>
  <c r="H22" i="50"/>
  <c r="I22" i="46"/>
  <c r="G22" i="46" s="1"/>
  <c r="H22" i="46"/>
  <c r="I22" i="42"/>
  <c r="G22" i="42" s="1"/>
  <c r="H22" i="42"/>
  <c r="I22" i="38"/>
  <c r="H22" i="38"/>
  <c r="H22" i="30"/>
  <c r="I22" i="30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H19" i="40"/>
  <c r="I23" i="36"/>
  <c r="H23" i="36"/>
  <c r="I27" i="30"/>
  <c r="H27" i="30"/>
  <c r="I18" i="28"/>
  <c r="H18" i="28"/>
  <c r="I18" i="37"/>
  <c r="H18" i="37"/>
  <c r="I24" i="37"/>
  <c r="H24" i="37"/>
  <c r="I22" i="37"/>
  <c r="H22" i="37"/>
  <c r="I22" i="29"/>
  <c r="H22" i="29"/>
  <c r="I20" i="24"/>
  <c r="H20" i="24"/>
  <c r="I22" i="21"/>
  <c r="H22" i="21"/>
  <c r="I20" i="18"/>
  <c r="H20" i="18"/>
  <c r="I20" i="10"/>
  <c r="H20" i="10"/>
  <c r="I18" i="31"/>
  <c r="H18" i="31"/>
  <c r="I25" i="35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H18" i="38"/>
  <c r="I18" i="30"/>
  <c r="G18" i="30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H25" i="39"/>
  <c r="I19" i="36"/>
  <c r="H19" i="36"/>
  <c r="H23" i="30"/>
  <c r="I23" i="30"/>
  <c r="I24" i="27"/>
  <c r="H24" i="27"/>
  <c r="I27" i="35"/>
  <c r="H27" i="35"/>
  <c r="I25" i="29"/>
  <c r="H25" i="29"/>
  <c r="D7" i="37"/>
  <c r="D6" i="37"/>
  <c r="I18" i="29"/>
  <c r="H18" i="29"/>
  <c r="I24" i="26"/>
  <c r="H24" i="26"/>
  <c r="I26" i="23"/>
  <c r="H26" i="23"/>
  <c r="I18" i="21"/>
  <c r="H18" i="21"/>
  <c r="I24" i="16"/>
  <c r="H24" i="16"/>
  <c r="I27" i="37"/>
  <c r="H27" i="37"/>
  <c r="H27" i="29"/>
  <c r="I27" i="29"/>
  <c r="H23" i="35"/>
  <c r="I23" i="35"/>
  <c r="I21" i="3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18" i="39" l="1"/>
  <c r="G25" i="33"/>
  <c r="G25" i="36"/>
  <c r="G22" i="30"/>
  <c r="G27" i="40"/>
  <c r="G27" i="38"/>
  <c r="G27" i="39"/>
  <c r="G26" i="35"/>
  <c r="G20" i="37"/>
  <c r="G25" i="31"/>
  <c r="G23" i="32"/>
  <c r="G23" i="31"/>
  <c r="G23" i="34"/>
  <c r="G23" i="40"/>
  <c r="G22" i="38"/>
  <c r="G22" i="31"/>
  <c r="G22" i="32"/>
  <c r="G21" i="30"/>
  <c r="G21" i="31"/>
  <c r="G20" i="31"/>
  <c r="G20" i="38"/>
  <c r="G18" i="35"/>
  <c r="G27" i="30"/>
  <c r="G26" i="31"/>
  <c r="G25" i="39"/>
  <c r="G24" i="37"/>
  <c r="G24" i="40"/>
  <c r="G24" i="35"/>
  <c r="G24" i="33"/>
  <c r="G24" i="31"/>
  <c r="G22" i="36"/>
  <c r="G22" i="40"/>
  <c r="G21" i="33"/>
  <c r="G21" i="39"/>
  <c r="G21" i="35"/>
  <c r="G20" i="39"/>
  <c r="G19" i="40"/>
  <c r="G19" i="38"/>
  <c r="G19" i="35"/>
  <c r="G18" i="38"/>
  <c r="G18" i="31"/>
  <c r="G18" i="40"/>
  <c r="G19" i="39"/>
  <c r="G24" i="39"/>
  <c r="G22" i="39"/>
  <c r="G23" i="38"/>
  <c r="G25" i="38"/>
  <c r="G21" i="38"/>
  <c r="G27" i="37"/>
  <c r="G23" i="37"/>
  <c r="G22" i="37"/>
  <c r="G18" i="37"/>
  <c r="G25" i="37"/>
  <c r="G26" i="37"/>
  <c r="G24" i="36"/>
  <c r="G19" i="36"/>
  <c r="G23" i="36"/>
  <c r="G27" i="36"/>
  <c r="G18" i="36"/>
  <c r="G27" i="35"/>
  <c r="G20" i="35"/>
  <c r="G23" i="35"/>
  <c r="G25" i="35"/>
  <c r="G22" i="35"/>
  <c r="G27" i="34"/>
  <c r="G19" i="34"/>
  <c r="G22" i="34"/>
  <c r="G24" i="34"/>
  <c r="G18" i="34"/>
  <c r="G25" i="34"/>
  <c r="G27" i="33"/>
  <c r="G22" i="33"/>
  <c r="G18" i="33"/>
  <c r="G20" i="33"/>
  <c r="G18" i="32"/>
  <c r="G19" i="32"/>
  <c r="G27" i="32"/>
  <c r="G21" i="32"/>
  <c r="G24" i="32"/>
  <c r="G19" i="31"/>
  <c r="G23" i="30"/>
  <c r="H28" i="30" s="1"/>
  <c r="G24" i="17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44"/>
  <c r="H28" i="41"/>
  <c r="H28" i="49"/>
  <c r="H28" i="50"/>
  <c r="H28" i="42"/>
  <c r="H28" i="43"/>
  <c r="H28" i="51"/>
  <c r="H28" i="53"/>
  <c r="H28" i="46"/>
  <c r="H28" i="48"/>
  <c r="H28" i="47"/>
  <c r="H28" i="45"/>
  <c r="D28" i="30" l="1"/>
  <c r="H28" i="3" s="1"/>
  <c r="L28" i="3" s="1"/>
  <c r="H28" i="37"/>
  <c r="H28" i="40"/>
  <c r="D28" i="40"/>
  <c r="H38" i="3" s="1"/>
  <c r="D28" i="31"/>
  <c r="H29" i="3" s="1"/>
  <c r="L29" i="3" s="1"/>
  <c r="H28" i="32"/>
  <c r="H28" i="34"/>
  <c r="D28" i="37"/>
  <c r="H35" i="3" s="1"/>
  <c r="K35" i="3" s="1"/>
  <c r="H28" i="38"/>
  <c r="H28" i="35"/>
  <c r="D28" i="39"/>
  <c r="H37" i="3" s="1"/>
  <c r="K37" i="3" s="1"/>
  <c r="D28" i="35"/>
  <c r="H33" i="3" s="1"/>
  <c r="K33" i="3" s="1"/>
  <c r="H28" i="31"/>
  <c r="H28" i="39"/>
  <c r="D28" i="38"/>
  <c r="H36" i="3" s="1"/>
  <c r="K36" i="3" s="1"/>
  <c r="D28" i="36"/>
  <c r="H34" i="3" s="1"/>
  <c r="K34" i="3" s="1"/>
  <c r="H28" i="36"/>
  <c r="D28" i="34"/>
  <c r="H32" i="3" s="1"/>
  <c r="K32" i="3" s="1"/>
  <c r="D28" i="33"/>
  <c r="H31" i="3" s="1"/>
  <c r="K31" i="3" s="1"/>
  <c r="H28" i="33"/>
  <c r="D28" i="32"/>
  <c r="H30" i="3" s="1"/>
  <c r="K30" i="3" s="1"/>
  <c r="D29" i="52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N7" i="3" s="1"/>
  <c r="D28" i="8"/>
  <c r="H6" i="3" s="1"/>
  <c r="N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51"/>
  <c r="I49" i="3" s="1"/>
  <c r="D29" i="40"/>
  <c r="I38" i="3" s="1"/>
  <c r="D29" i="44"/>
  <c r="I42" i="3" s="1"/>
  <c r="D29" i="46"/>
  <c r="I44" i="3" s="1"/>
  <c r="D29" i="43"/>
  <c r="I41" i="3" s="1"/>
  <c r="D29" i="49"/>
  <c r="I47" i="3" s="1"/>
  <c r="D29" i="31"/>
  <c r="I29" i="3" s="1"/>
  <c r="D29" i="42"/>
  <c r="I40" i="3" s="1"/>
  <c r="D29" i="48"/>
  <c r="I46" i="3" s="1"/>
  <c r="D29" i="50"/>
  <c r="I48" i="3" s="1"/>
  <c r="D29" i="30"/>
  <c r="I28" i="3" s="1"/>
  <c r="D29" i="41"/>
  <c r="I39" i="3" s="1"/>
  <c r="D29" i="47"/>
  <c r="I45" i="3" s="1"/>
  <c r="D29" i="53"/>
  <c r="I51" i="3" s="1"/>
  <c r="D29" i="45"/>
  <c r="I43" i="3" s="1"/>
  <c r="D29" i="34" l="1"/>
  <c r="I32" i="3" s="1"/>
  <c r="D29" i="37"/>
  <c r="I35" i="3" s="1"/>
  <c r="D29" i="35"/>
  <c r="I33" i="3" s="1"/>
  <c r="D29" i="38"/>
  <c r="I36" i="3" s="1"/>
  <c r="D29" i="39"/>
  <c r="I37" i="3" s="1"/>
  <c r="D29" i="33"/>
  <c r="I31" i="3" s="1"/>
  <c r="D29" i="32"/>
  <c r="I30" i="3" s="1"/>
  <c r="D29" i="36"/>
  <c r="I34" i="3" s="1"/>
  <c r="D29" i="17"/>
  <c r="I15" i="3" s="1"/>
  <c r="H15" i="3"/>
  <c r="M15" i="3" s="1"/>
  <c r="D29" i="14"/>
  <c r="I12" i="3" s="1"/>
  <c r="H12" i="3"/>
  <c r="M12" i="3" s="1"/>
  <c r="D29" i="20"/>
  <c r="I18" i="3" s="1"/>
  <c r="H18" i="3"/>
  <c r="M18" i="3" s="1"/>
  <c r="K46" i="3"/>
  <c r="H22" i="3"/>
  <c r="L22" i="3" s="1"/>
  <c r="L2" i="3"/>
  <c r="H27" i="3"/>
  <c r="D29" i="18"/>
  <c r="I16" i="3" s="1"/>
  <c r="H16" i="3"/>
  <c r="M16" i="3" s="1"/>
  <c r="D29" i="15"/>
  <c r="I13" i="3" s="1"/>
  <c r="H13" i="3"/>
  <c r="M13" i="3" s="1"/>
  <c r="K43" i="3"/>
  <c r="H19" i="3"/>
  <c r="M19" i="3" s="1"/>
  <c r="K47" i="3"/>
  <c r="H23" i="3"/>
  <c r="L23" i="3" s="1"/>
  <c r="L4" i="3"/>
  <c r="H25" i="3"/>
  <c r="L25" i="3" s="1"/>
  <c r="D29" i="16"/>
  <c r="I14" i="3" s="1"/>
  <c r="H14" i="3"/>
  <c r="M14" i="3" s="1"/>
  <c r="K44" i="3"/>
  <c r="H20" i="3"/>
  <c r="L20" i="3" s="1"/>
  <c r="D29" i="26"/>
  <c r="I24" i="3" s="1"/>
  <c r="H24" i="3"/>
  <c r="L24" i="3" s="1"/>
  <c r="D29" i="13"/>
  <c r="I11" i="3" s="1"/>
  <c r="H11" i="3"/>
  <c r="M11" i="3" s="1"/>
  <c r="D29" i="19"/>
  <c r="I17" i="3" s="1"/>
  <c r="H17" i="3"/>
  <c r="M17" i="3" s="1"/>
  <c r="D29" i="23"/>
  <c r="I21" i="3" s="1"/>
  <c r="H21" i="3"/>
  <c r="L21" i="3" s="1"/>
  <c r="L3" i="3"/>
  <c r="H26" i="3"/>
  <c r="L26" i="3" s="1"/>
  <c r="D29" i="12"/>
  <c r="I10" i="3" s="1"/>
  <c r="H10" i="3"/>
  <c r="N10" i="3" s="1"/>
  <c r="D29" i="11"/>
  <c r="I9" i="3" s="1"/>
  <c r="H9" i="3"/>
  <c r="N9" i="3" s="1"/>
  <c r="D29" i="10"/>
  <c r="I8" i="3" s="1"/>
  <c r="H8" i="3"/>
  <c r="N8" i="3" s="1"/>
  <c r="D29" i="7"/>
  <c r="I5" i="3" s="1"/>
  <c r="H5" i="3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50" i="3"/>
  <c r="L27" i="3"/>
  <c r="L51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K14" i="3"/>
  <c r="N19" i="3"/>
  <c r="K13" i="3"/>
  <c r="K8" i="3"/>
  <c r="D29" i="9"/>
  <c r="I7" i="3" s="1"/>
  <c r="D29" i="8"/>
  <c r="I6" i="3" s="1"/>
  <c r="K12" i="3"/>
  <c r="K22" i="3"/>
  <c r="K20" i="3"/>
  <c r="K26" i="3"/>
  <c r="L19" i="3"/>
  <c r="K25" i="3"/>
  <c r="D29" i="22"/>
  <c r="I20" i="3" s="1"/>
  <c r="K21" i="3"/>
  <c r="D29" i="21"/>
  <c r="I19" i="3" s="1"/>
  <c r="K11" i="3"/>
  <c r="K2" i="3"/>
  <c r="K3" i="3"/>
  <c r="N17" i="3"/>
  <c r="N14" i="3"/>
  <c r="N15" i="3"/>
  <c r="G29" i="3" l="1"/>
  <c r="G28" i="3"/>
  <c r="G27" i="3"/>
  <c r="G26" i="3"/>
  <c r="C14" i="28" s="1"/>
  <c r="G24" i="3"/>
  <c r="C14" i="26" s="1"/>
  <c r="G25" i="3"/>
  <c r="C14" i="27" s="1"/>
  <c r="G23" i="3"/>
  <c r="C14" i="25" s="1"/>
  <c r="G22" i="3"/>
  <c r="C14" i="24" s="1"/>
  <c r="G21" i="3"/>
  <c r="C14" i="23" s="1"/>
  <c r="G20" i="3"/>
  <c r="C14" i="22" s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18" i="3" l="1"/>
  <c r="C14" i="20" s="1"/>
  <c r="G38" i="3"/>
  <c r="G37" i="3"/>
  <c r="C14" i="39" s="1"/>
  <c r="G34" i="3"/>
  <c r="G31" i="3"/>
  <c r="C14" i="33" s="1"/>
  <c r="G36" i="3"/>
  <c r="C14" i="38" s="1"/>
  <c r="G33" i="3"/>
  <c r="G30" i="3"/>
  <c r="G35" i="3"/>
  <c r="G32" i="3"/>
  <c r="C14" i="34" s="1"/>
  <c r="G14" i="3"/>
  <c r="C14" i="16" s="1"/>
  <c r="G12" i="3"/>
  <c r="C14" i="14" s="1"/>
  <c r="G15" i="3"/>
  <c r="C14" i="17" s="1"/>
  <c r="G13" i="3"/>
  <c r="C14" i="15" s="1"/>
  <c r="G17" i="3"/>
  <c r="C14" i="19" s="1"/>
  <c r="G11" i="3"/>
  <c r="C14" i="13" s="1"/>
  <c r="G16" i="3"/>
  <c r="C14" i="18" s="1"/>
  <c r="G19" i="3"/>
  <c r="C14" i="21" s="1"/>
  <c r="G9" i="3"/>
  <c r="C14" i="11" s="1"/>
  <c r="G7" i="3"/>
  <c r="C14" i="9" s="1"/>
  <c r="G4" i="3"/>
  <c r="C14" i="6" s="1"/>
  <c r="G10" i="3"/>
  <c r="C14" i="12" s="1"/>
  <c r="G6" i="3"/>
  <c r="C14" i="8" s="1"/>
  <c r="G8" i="3"/>
  <c r="C14" i="10" s="1"/>
  <c r="G5" i="3"/>
  <c r="C14" i="7" s="1"/>
  <c r="G2" i="3"/>
  <c r="C14" i="4" s="1"/>
  <c r="G3" i="3"/>
  <c r="C14" i="5" s="1"/>
  <c r="C14" i="44"/>
  <c r="C14" i="45"/>
  <c r="C14" i="31"/>
  <c r="C14" i="52"/>
  <c r="C14" i="51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<sst xmlns="http://schemas.openxmlformats.org/spreadsheetml/2006/main" count="1464" uniqueCount="171">
  <si>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</si>
  <si>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</si>
  <si>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</si>
  <si>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</si>
  <si>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</si>
  <si>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</si>
  <si>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</si>
  <si>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</si>
  <si>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</si>
  <si>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</si>
  <si>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</si>
  <si>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</si>
  <si>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</si>
  <si>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</si>
  <si>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</si>
  <si>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</si>
  <si>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</si>
  <si>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</si>
  <si>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</si>
  <si>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</si>
  <si>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</si>
  <si>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</si>
  <si>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</si>
  <si>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</si>
  <si>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</si>
  <si>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</si>
  <si>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</si>
  <si>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</si>
  <si>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</si>
  <si>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</si>
  <si>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</si>
  <si>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</si>
  <si>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</si>
  <si>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</si>
  <si>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</si>
  <si>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</si>
  <si>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</si>
  <si>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</si>
  <si>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</si>
  <si>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</si>
  <si>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</si>
  <si>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</si>
  <si>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</si>
  <si>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</si>
  <si>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</si>
  <si>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</si>
  <si>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</si>
  <si>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</si>
  <si>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</si>
  <si>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</si>
  <si>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</si>
  <si>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</si>
  <si>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</si>
  <si>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</si>
  <si>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</si>
  <si>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</si>
  <si>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</si>
  <si>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</si>
  <si>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</si>
  <si>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</si>
  <si>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</si>
  <si>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</si>
  <si>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</si>
  <si>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</si>
  <si>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</si>
  <si>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</si>
  <si>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</si>
  <si>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</si>
  <si>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</si>
  <si>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</si>
  <si>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</si>
  <si>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</si>
  <si>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</si>
  <si>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</si>
  <si>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</si>
  <si>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</si>
  <si>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</si>
  <si>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</si>
  <si>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</si>
  <si>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</si>
  <si>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</si>
  <si>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</si>
  <si>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</si>
  <si>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</si>
  <si>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Anna Musilová</t>
  </si>
  <si>
    <t>CACT O Pohár Moravy, Dvůr Nové Zámky</t>
  </si>
  <si>
    <t>Kristýna Barošová</t>
  </si>
  <si>
    <t>Renata Zdařilová</t>
  </si>
  <si>
    <t>Marie Kohlová</t>
  </si>
  <si>
    <t>Jaroslava Kniežová</t>
  </si>
  <si>
    <t>Bacardi Blue Javael Bohemia</t>
  </si>
  <si>
    <t>Mind the Dog Star</t>
  </si>
  <si>
    <t>Petra Němcová</t>
  </si>
  <si>
    <t>Latif the Guardians of Albion</t>
  </si>
  <si>
    <t>Iveta Matzenauerová</t>
  </si>
  <si>
    <t>A Need for Speed Crazy Pack</t>
  </si>
  <si>
    <t>Aslan Barneco star of Highlands</t>
  </si>
  <si>
    <t>Michaela Slavíčková</t>
  </si>
  <si>
    <t>Abby's Elves Azari z Jesenické smečky</t>
  </si>
  <si>
    <t>Eva Hrachovcová</t>
  </si>
  <si>
    <t>Bou</t>
  </si>
  <si>
    <t>Denisa Smišková</t>
  </si>
  <si>
    <t>Alrisha Satis Sumnium</t>
  </si>
  <si>
    <t>Dominika Stępień</t>
  </si>
  <si>
    <t>Don't Stop Smart as a Whip</t>
  </si>
  <si>
    <t>Německý ovčák</t>
  </si>
  <si>
    <t>Border Collie</t>
  </si>
  <si>
    <t>Sicilský chrt</t>
  </si>
  <si>
    <t>NSDTR</t>
  </si>
  <si>
    <t>Jitka Smejkalová</t>
  </si>
  <si>
    <t>Brandy Atra Talpa</t>
  </si>
  <si>
    <t>Cadett Cane Crazy Pack</t>
  </si>
  <si>
    <t>Dar Tarlet</t>
  </si>
  <si>
    <t>Kateřina Šinclová</t>
  </si>
  <si>
    <t>Cinna Esuatty</t>
  </si>
  <si>
    <t>Jana Šuláková</t>
  </si>
  <si>
    <t>Kuba Soví mlýn</t>
  </si>
  <si>
    <t>Michaela Heliskova</t>
  </si>
  <si>
    <t>Cinnamon Thea Gentle Bull</t>
  </si>
  <si>
    <t>Teuta Bela</t>
  </si>
  <si>
    <t>Bard z Modré rokle</t>
  </si>
  <si>
    <t>Agnieszka Rusnak</t>
  </si>
  <si>
    <t>OUR STAR Natalaland</t>
  </si>
  <si>
    <t>Energize Ya Fantasy Royal Fellow</t>
  </si>
  <si>
    <t>Chodský pes</t>
  </si>
  <si>
    <t>Stafordšírský bulteriér</t>
  </si>
  <si>
    <t>Belgický ovčák</t>
  </si>
  <si>
    <t>Body&amp;Soul Redrob Fenix</t>
  </si>
  <si>
    <t>Markéta Sedláčková</t>
  </si>
  <si>
    <t>Get Up Flann Cherusker</t>
  </si>
  <si>
    <t>Hana Langrová</t>
  </si>
  <si>
    <t>Be Love Able Rustyfox</t>
  </si>
  <si>
    <t>Zuzana Krupanská</t>
  </si>
  <si>
    <t>Aurora Blur z Moravského povodí</t>
  </si>
  <si>
    <t>Jana Raczová</t>
  </si>
  <si>
    <t>Vargo z Huckelovy vily</t>
  </si>
  <si>
    <t>Darie Dytrychova</t>
  </si>
  <si>
    <t>Dylumi Ragyognak Csillagok</t>
  </si>
  <si>
    <t>Marie Kavalcová</t>
  </si>
  <si>
    <t>Beira od Koryta Šatavy</t>
  </si>
  <si>
    <t>Zita Přichystalová</t>
  </si>
  <si>
    <t>Huricane von don El Ranzo</t>
  </si>
  <si>
    <t>Eliza Bela</t>
  </si>
  <si>
    <t>Drake Ramoray Magistraliter</t>
  </si>
  <si>
    <t>Julia Hawlena</t>
  </si>
  <si>
    <t>Ozik Stella Wuno-Skilo</t>
  </si>
  <si>
    <t>Mudi</t>
  </si>
  <si>
    <t>Sheltie</t>
  </si>
  <si>
    <t>Australský ovčák</t>
  </si>
  <si>
    <t>Besame Bay Vakonič Family</t>
  </si>
  <si>
    <t>Eva Pluháčková</t>
  </si>
  <si>
    <t>Fun Factory Dark Lavondyss</t>
  </si>
  <si>
    <t>Ivana Šteflovičová</t>
  </si>
  <si>
    <t>Wake Up Your Brain Fireball</t>
  </si>
  <si>
    <t>Anna Žárská</t>
  </si>
  <si>
    <t>Elza</t>
  </si>
  <si>
    <t>Zuzana Jašková</t>
  </si>
  <si>
    <t>Young Majesty z Černobílých</t>
  </si>
  <si>
    <t>Soňa Šmajzrová</t>
  </si>
  <si>
    <t>Bodie Magiko asteri</t>
  </si>
  <si>
    <t>Monika Holínková</t>
  </si>
  <si>
    <t>Expert Evil Edguy Rose Speedlight</t>
  </si>
  <si>
    <t>Vít Bartoš</t>
  </si>
  <si>
    <t>Cynthia Fair Taworri</t>
  </si>
  <si>
    <t>Nela Prucková</t>
  </si>
  <si>
    <t>Angie</t>
  </si>
  <si>
    <t>Labrador</t>
  </si>
  <si>
    <t>Kříženec</t>
  </si>
  <si>
    <t>Knírač střední černý</t>
  </si>
  <si>
    <t>PAT</t>
  </si>
  <si>
    <t>ACD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</si>
</sst>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D1" workbookViewId="0"/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89</v>
      </c>
      <c r="C2" s="67" t="s">
        <v>90</v>
      </c>
      <c r="D2" s="67" t="s">
        <v>105</v>
      </c>
      <c r="E2" s="7" t="s">
        <v>6</v>
      </c>
      <c r="F2" s="8"/>
      <c r="H2" s="9" t="s">
        <v>7</v>
      </c>
      <c r="I2" s="83" t="s">
        <v>84</v>
      </c>
      <c r="J2" s="83"/>
      <c r="K2" s="83"/>
    </row>
    <row r="3" spans="1:11" ht="15.6" x14ac:dyDescent="0.3">
      <c r="A3" s="5">
        <v>2</v>
      </c>
      <c r="B3" s="67" t="s">
        <v>86</v>
      </c>
      <c r="C3" s="67" t="s">
        <v>91</v>
      </c>
      <c r="D3" s="67" t="s">
        <v>106</v>
      </c>
      <c r="E3" s="7" t="s">
        <v>6</v>
      </c>
      <c r="F3" s="8"/>
      <c r="H3" s="10" t="s">
        <v>8</v>
      </c>
      <c r="I3" s="84" t="s">
        <v>85</v>
      </c>
      <c r="J3" s="84"/>
      <c r="K3" s="84"/>
    </row>
    <row r="4" spans="1:11" ht="16.2" thickBot="1" x14ac:dyDescent="0.35">
      <c r="A4" s="5">
        <v>3</v>
      </c>
      <c r="B4" s="67" t="s">
        <v>92</v>
      </c>
      <c r="C4" s="67" t="s">
        <v>93</v>
      </c>
      <c r="D4" s="67" t="s">
        <v>106</v>
      </c>
      <c r="E4" s="7" t="s">
        <v>6</v>
      </c>
      <c r="F4" s="8"/>
      <c r="H4" s="11" t="s">
        <v>10</v>
      </c>
      <c r="I4" s="85">
        <v>45542</v>
      </c>
      <c r="J4" s="85"/>
      <c r="K4" s="85"/>
    </row>
    <row r="5" spans="1:11" ht="16.2" thickBot="1" x14ac:dyDescent="0.35">
      <c r="A5" s="5">
        <v>4</v>
      </c>
      <c r="B5" s="67" t="s">
        <v>94</v>
      </c>
      <c r="C5" s="67" t="s">
        <v>95</v>
      </c>
      <c r="D5" s="67" t="s">
        <v>106</v>
      </c>
      <c r="E5" s="7" t="s">
        <v>6</v>
      </c>
      <c r="F5" s="8"/>
    </row>
    <row r="6" spans="1:11" ht="18" x14ac:dyDescent="0.35">
      <c r="A6" s="5">
        <v>5</v>
      </c>
      <c r="B6" s="67" t="s">
        <v>89</v>
      </c>
      <c r="C6" s="67" t="s">
        <v>96</v>
      </c>
      <c r="D6" s="67" t="s">
        <v>107</v>
      </c>
      <c r="E6" s="7" t="s">
        <v>6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97</v>
      </c>
      <c r="C7" s="67" t="s">
        <v>98</v>
      </c>
      <c r="D7" s="67" t="s">
        <v>108</v>
      </c>
      <c r="E7" s="7" t="s">
        <v>6</v>
      </c>
      <c r="F7" s="8"/>
      <c r="H7" s="12" t="s">
        <v>12</v>
      </c>
      <c r="I7" s="13" t="s">
        <v>86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99</v>
      </c>
      <c r="C8" s="67" t="s">
        <v>100</v>
      </c>
      <c r="D8" s="67" t="s">
        <v>106</v>
      </c>
      <c r="E8" s="7" t="s">
        <v>6</v>
      </c>
      <c r="F8" s="8"/>
      <c r="H8" s="15" t="s">
        <v>15</v>
      </c>
      <c r="I8" s="16" t="s">
        <v>87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101</v>
      </c>
      <c r="C9" s="67" t="s">
        <v>102</v>
      </c>
      <c r="D9" s="67" t="s">
        <v>106</v>
      </c>
      <c r="E9" s="7" t="s">
        <v>6</v>
      </c>
      <c r="F9" s="8"/>
    </row>
    <row r="10" spans="1:11" ht="18" x14ac:dyDescent="0.35">
      <c r="A10" s="5">
        <v>9</v>
      </c>
      <c r="B10" s="67" t="s">
        <v>103</v>
      </c>
      <c r="C10" s="67" t="s">
        <v>104</v>
      </c>
      <c r="D10" s="67" t="s">
        <v>106</v>
      </c>
      <c r="E10" s="7" t="s">
        <v>6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 t="s">
        <v>109</v>
      </c>
      <c r="C11" s="67" t="s">
        <v>110</v>
      </c>
      <c r="D11" s="67" t="s">
        <v>124</v>
      </c>
      <c r="E11" s="7" t="s">
        <v>9</v>
      </c>
      <c r="F11" s="8"/>
      <c r="H11" s="18" t="s">
        <v>12</v>
      </c>
      <c r="I11" s="13" t="s">
        <v>88</v>
      </c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 t="s">
        <v>94</v>
      </c>
      <c r="C12" s="67" t="s">
        <v>111</v>
      </c>
      <c r="D12" s="67" t="s">
        <v>106</v>
      </c>
      <c r="E12" s="7" t="s">
        <v>9</v>
      </c>
      <c r="F12" s="8"/>
      <c r="H12" s="20" t="s">
        <v>15</v>
      </c>
      <c r="I12" s="16" t="s">
        <v>84</v>
      </c>
      <c r="J12" s="21" t="s">
        <v>16</v>
      </c>
      <c r="K12" s="69" t="s">
        <v>14</v>
      </c>
    </row>
    <row r="13" spans="1:11" ht="16.2" thickBot="1" x14ac:dyDescent="0.35">
      <c r="A13" s="5">
        <v>12</v>
      </c>
      <c r="B13" s="67" t="s">
        <v>92</v>
      </c>
      <c r="C13" s="67" t="s">
        <v>112</v>
      </c>
      <c r="D13" s="67" t="s">
        <v>106</v>
      </c>
      <c r="E13" s="7" t="s">
        <v>9</v>
      </c>
      <c r="F13" s="8"/>
    </row>
    <row r="14" spans="1:11" ht="18" x14ac:dyDescent="0.35">
      <c r="A14" s="5">
        <v>13</v>
      </c>
      <c r="B14" s="67" t="s">
        <v>113</v>
      </c>
      <c r="C14" s="67" t="s">
        <v>114</v>
      </c>
      <c r="D14" s="67" t="s">
        <v>106</v>
      </c>
      <c r="E14" s="7" t="s">
        <v>9</v>
      </c>
      <c r="F14" s="8"/>
      <c r="H14" s="88" t="s">
        <v>19</v>
      </c>
      <c r="I14" s="88"/>
      <c r="J14" s="88"/>
      <c r="K14" s="88"/>
    </row>
    <row r="15" spans="1:11" ht="15.6" x14ac:dyDescent="0.3">
      <c r="A15" s="5">
        <v>14</v>
      </c>
      <c r="B15" s="67" t="s">
        <v>115</v>
      </c>
      <c r="C15" s="67" t="s">
        <v>116</v>
      </c>
      <c r="D15" s="67" t="s">
        <v>105</v>
      </c>
      <c r="E15" s="7" t="s">
        <v>9</v>
      </c>
      <c r="F15" s="8"/>
      <c r="H15" s="22" t="s">
        <v>12</v>
      </c>
      <c r="I15" s="13" t="s">
        <v>86</v>
      </c>
      <c r="J15" s="23" t="s">
        <v>13</v>
      </c>
      <c r="K15" s="68" t="s">
        <v>14</v>
      </c>
    </row>
    <row r="16" spans="1:11" ht="16.2" thickBot="1" x14ac:dyDescent="0.35">
      <c r="A16" s="5">
        <v>15</v>
      </c>
      <c r="B16" s="67" t="s">
        <v>117</v>
      </c>
      <c r="C16" s="67" t="s">
        <v>118</v>
      </c>
      <c r="D16" s="67" t="s">
        <v>125</v>
      </c>
      <c r="E16" s="7" t="s">
        <v>9</v>
      </c>
      <c r="F16" s="8"/>
      <c r="H16" s="24" t="s">
        <v>15</v>
      </c>
      <c r="I16" s="16" t="s">
        <v>87</v>
      </c>
      <c r="J16" s="25" t="s">
        <v>16</v>
      </c>
      <c r="K16" s="69" t="s">
        <v>14</v>
      </c>
    </row>
    <row r="17" spans="1:11" ht="16.2" thickBot="1" x14ac:dyDescent="0.35">
      <c r="A17" s="5">
        <v>16</v>
      </c>
      <c r="B17" s="67" t="s">
        <v>119</v>
      </c>
      <c r="C17" s="67" t="s">
        <v>120</v>
      </c>
      <c r="D17" s="67" t="s">
        <v>126</v>
      </c>
      <c r="E17" s="7" t="s">
        <v>9</v>
      </c>
      <c r="F17" s="8"/>
    </row>
    <row r="18" spans="1:11" ht="18" x14ac:dyDescent="0.35">
      <c r="A18" s="5">
        <v>17</v>
      </c>
      <c r="B18" s="67" t="s">
        <v>121</v>
      </c>
      <c r="C18" s="67" t="s">
        <v>122</v>
      </c>
      <c r="D18" s="67" t="s">
        <v>106</v>
      </c>
      <c r="E18" s="7" t="s">
        <v>9</v>
      </c>
      <c r="F18" s="8" t="s">
        <v>26</v>
      </c>
      <c r="H18" s="82" t="s">
        <v>20</v>
      </c>
      <c r="I18" s="82"/>
      <c r="J18" s="82"/>
      <c r="K18" s="82"/>
    </row>
    <row r="19" spans="1:11" ht="15.6" x14ac:dyDescent="0.3">
      <c r="A19" s="5">
        <v>18</v>
      </c>
      <c r="B19" s="67" t="s">
        <v>113</v>
      </c>
      <c r="C19" s="67" t="s">
        <v>123</v>
      </c>
      <c r="D19" s="67" t="s">
        <v>106</v>
      </c>
      <c r="E19" s="7" t="s">
        <v>9</v>
      </c>
      <c r="F19" s="8"/>
      <c r="H19" s="26" t="s">
        <v>12</v>
      </c>
      <c r="I19" s="13" t="s">
        <v>88</v>
      </c>
      <c r="J19" s="27" t="s">
        <v>13</v>
      </c>
      <c r="K19" s="68" t="s">
        <v>14</v>
      </c>
    </row>
    <row r="20" spans="1:11" ht="16.2" thickBot="1" x14ac:dyDescent="0.35">
      <c r="A20" s="5">
        <v>19</v>
      </c>
      <c r="B20" s="67" t="s">
        <v>86</v>
      </c>
      <c r="C20" s="67" t="s">
        <v>127</v>
      </c>
      <c r="D20" s="67" t="s">
        <v>106</v>
      </c>
      <c r="E20" s="7" t="s">
        <v>21</v>
      </c>
      <c r="F20" s="8"/>
      <c r="H20" s="28" t="s">
        <v>15</v>
      </c>
      <c r="I20" s="16" t="s">
        <v>84</v>
      </c>
      <c r="J20" s="29" t="s">
        <v>16</v>
      </c>
      <c r="K20" s="69" t="s">
        <v>14</v>
      </c>
    </row>
    <row r="21" spans="1:11" ht="15.6" x14ac:dyDescent="0.3">
      <c r="A21" s="5">
        <v>20</v>
      </c>
      <c r="B21" s="67" t="s">
        <v>128</v>
      </c>
      <c r="C21" s="67" t="s">
        <v>129</v>
      </c>
      <c r="D21" s="67" t="s">
        <v>106</v>
      </c>
      <c r="E21" s="7" t="s">
        <v>21</v>
      </c>
      <c r="F21" s="8"/>
    </row>
    <row r="22" spans="1:11" ht="15.6" x14ac:dyDescent="0.3">
      <c r="A22" s="5">
        <v>21</v>
      </c>
      <c r="B22" s="67" t="s">
        <v>130</v>
      </c>
      <c r="C22" s="67" t="s">
        <v>131</v>
      </c>
      <c r="D22" s="67" t="s">
        <v>108</v>
      </c>
      <c r="E22" s="7" t="s">
        <v>21</v>
      </c>
      <c r="F22" s="8"/>
    </row>
    <row r="23" spans="1:11" ht="15.6" x14ac:dyDescent="0.3">
      <c r="A23" s="5">
        <v>22</v>
      </c>
      <c r="B23" s="67" t="s">
        <v>132</v>
      </c>
      <c r="C23" s="67" t="s">
        <v>133</v>
      </c>
      <c r="D23" s="67" t="s">
        <v>126</v>
      </c>
      <c r="E23" s="7" t="s">
        <v>21</v>
      </c>
      <c r="F23" s="8"/>
      <c r="H23" s="30" t="s">
        <v>22</v>
      </c>
    </row>
    <row r="24" spans="1:11" ht="15.6" x14ac:dyDescent="0.3">
      <c r="A24" s="5">
        <v>23</v>
      </c>
      <c r="B24" s="67" t="s">
        <v>134</v>
      </c>
      <c r="C24" s="67" t="s">
        <v>135</v>
      </c>
      <c r="D24" s="67" t="s">
        <v>126</v>
      </c>
      <c r="E24" s="7" t="s">
        <v>21</v>
      </c>
      <c r="F24" s="8"/>
      <c r="H24" s="31" t="s">
        <v>23</v>
      </c>
    </row>
    <row r="25" spans="1:11" ht="15.6" x14ac:dyDescent="0.3">
      <c r="A25" s="5">
        <v>24</v>
      </c>
      <c r="B25" s="67" t="s">
        <v>136</v>
      </c>
      <c r="C25" s="67" t="s">
        <v>137</v>
      </c>
      <c r="D25" s="67" t="s">
        <v>146</v>
      </c>
      <c r="E25" s="7" t="s">
        <v>21</v>
      </c>
      <c r="F25" s="8"/>
      <c r="H25" s="31" t="s">
        <v>24</v>
      </c>
    </row>
    <row r="26" spans="1:11" ht="15.6" x14ac:dyDescent="0.3">
      <c r="A26" s="5">
        <v>25</v>
      </c>
      <c r="B26" s="67" t="s">
        <v>138</v>
      </c>
      <c r="C26" s="67" t="s">
        <v>139</v>
      </c>
      <c r="D26" s="67" t="s">
        <v>124</v>
      </c>
      <c r="E26" s="7" t="s">
        <v>21</v>
      </c>
      <c r="F26" s="8"/>
      <c r="H26" s="31" t="s">
        <v>25</v>
      </c>
    </row>
    <row r="27" spans="1:11" ht="15.6" x14ac:dyDescent="0.3">
      <c r="A27" s="5">
        <v>26</v>
      </c>
      <c r="B27" s="67" t="s">
        <v>140</v>
      </c>
      <c r="C27" s="67" t="s">
        <v>141</v>
      </c>
      <c r="D27" s="67" t="s">
        <v>147</v>
      </c>
      <c r="E27" s="7" t="s">
        <v>21</v>
      </c>
      <c r="F27" s="8"/>
    </row>
    <row r="28" spans="1:11" ht="15.6" x14ac:dyDescent="0.3">
      <c r="A28" s="5">
        <v>27</v>
      </c>
      <c r="B28" s="6" t="s">
        <v>142</v>
      </c>
      <c r="C28" s="6" t="s">
        <v>143</v>
      </c>
      <c r="D28" s="6" t="s">
        <v>147</v>
      </c>
      <c r="E28" s="7" t="s">
        <v>21</v>
      </c>
      <c r="F28" s="8"/>
    </row>
    <row r="29" spans="1:11" ht="15.6" x14ac:dyDescent="0.3">
      <c r="A29" s="5">
        <v>28</v>
      </c>
      <c r="B29" s="6" t="s">
        <v>144</v>
      </c>
      <c r="C29" s="6" t="s">
        <v>145</v>
      </c>
      <c r="D29" s="6" t="s">
        <v>148</v>
      </c>
      <c r="E29" s="7" t="s">
        <v>21</v>
      </c>
      <c r="F29" s="8"/>
    </row>
    <row r="30" spans="1:11" ht="15.6" x14ac:dyDescent="0.3">
      <c r="A30" s="5">
        <v>29</v>
      </c>
      <c r="B30" s="6" t="s">
        <v>140</v>
      </c>
      <c r="C30" s="6" t="s">
        <v>149</v>
      </c>
      <c r="D30" s="6" t="s">
        <v>106</v>
      </c>
      <c r="E30" s="7" t="s">
        <v>17</v>
      </c>
      <c r="F30" s="8"/>
    </row>
    <row r="31" spans="1:11" ht="15.6" x14ac:dyDescent="0.3">
      <c r="A31" s="5">
        <v>30</v>
      </c>
      <c r="B31" s="6" t="s">
        <v>150</v>
      </c>
      <c r="C31" s="6" t="s">
        <v>151</v>
      </c>
      <c r="D31" s="6" t="s">
        <v>166</v>
      </c>
      <c r="E31" s="7" t="s">
        <v>17</v>
      </c>
      <c r="F31" s="8"/>
    </row>
    <row r="32" spans="1:11" ht="15.6" x14ac:dyDescent="0.3">
      <c r="A32" s="5">
        <v>31</v>
      </c>
      <c r="B32" s="6" t="s">
        <v>152</v>
      </c>
      <c r="C32" s="6" t="s">
        <v>153</v>
      </c>
      <c r="D32" s="6" t="s">
        <v>106</v>
      </c>
      <c r="E32" s="7" t="s">
        <v>17</v>
      </c>
      <c r="F32" s="8"/>
    </row>
    <row r="33" spans="1:6" ht="15.6" x14ac:dyDescent="0.3">
      <c r="A33" s="5">
        <v>32</v>
      </c>
      <c r="B33" s="6" t="s">
        <v>154</v>
      </c>
      <c r="C33" s="6" t="s">
        <v>155</v>
      </c>
      <c r="D33" s="6" t="s">
        <v>167</v>
      </c>
      <c r="E33" s="7" t="s">
        <v>17</v>
      </c>
      <c r="F33" s="8"/>
    </row>
    <row r="34" spans="1:6" ht="15.6" x14ac:dyDescent="0.3">
      <c r="A34" s="5">
        <v>33</v>
      </c>
      <c r="B34" s="6" t="s">
        <v>156</v>
      </c>
      <c r="C34" s="6" t="s">
        <v>157</v>
      </c>
      <c r="D34" s="6" t="s">
        <v>106</v>
      </c>
      <c r="E34" s="7" t="s">
        <v>17</v>
      </c>
      <c r="F34" s="8"/>
    </row>
    <row r="35" spans="1:6" ht="15.6" x14ac:dyDescent="0.3">
      <c r="A35" s="5">
        <v>34</v>
      </c>
      <c r="B35" s="6" t="s">
        <v>158</v>
      </c>
      <c r="C35" s="6" t="s">
        <v>159</v>
      </c>
      <c r="D35" s="6" t="s">
        <v>168</v>
      </c>
      <c r="E35" s="7" t="s">
        <v>17</v>
      </c>
      <c r="F35" s="8"/>
    </row>
    <row r="36" spans="1:6" ht="15.6" x14ac:dyDescent="0.3">
      <c r="A36" s="5">
        <v>35</v>
      </c>
      <c r="B36" s="6" t="s">
        <v>160</v>
      </c>
      <c r="C36" s="6" t="s">
        <v>161</v>
      </c>
      <c r="D36" s="6" t="s">
        <v>169</v>
      </c>
      <c r="E36" s="7" t="s">
        <v>17</v>
      </c>
      <c r="F36" s="8"/>
    </row>
    <row r="37" spans="1:6" ht="15.6" x14ac:dyDescent="0.3">
      <c r="A37" s="5">
        <v>36</v>
      </c>
      <c r="B37" s="6" t="s">
        <v>162</v>
      </c>
      <c r="C37" s="6" t="s">
        <v>163</v>
      </c>
      <c r="D37" s="6" t="s">
        <v>170</v>
      </c>
      <c r="E37" s="7" t="s">
        <v>17</v>
      </c>
      <c r="F37" s="8"/>
    </row>
    <row r="38" spans="1:6" ht="15.6" x14ac:dyDescent="0.3">
      <c r="A38" s="5">
        <v>37</v>
      </c>
      <c r="B38" s="6" t="s">
        <v>164</v>
      </c>
      <c r="C38" s="6" t="s">
        <v>165</v>
      </c>
      <c r="D38" s="6" t="s">
        <v>108</v>
      </c>
      <c r="E38" s="7" t="s">
        <v>17</v>
      </c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Startovka!B8</f>
        <v>Eva Hrachovcová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Startovka!C8</f>
        <v>Bou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Startovka!D8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Startovka!A8</f>
        <v>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Startovka!E8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Výsledky!G8</f>
        <v>6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8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16</v>
      </c>
      <c r="H19" s="64">
        <f t="shared" si="0"/>
        <v>16</v>
      </c>
      <c r="I19" s="64">
        <f t="shared" si="1"/>
        <v>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6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18</v>
      </c>
      <c r="H25" s="64">
        <f t="shared" si="0"/>
        <v>18</v>
      </c>
      <c r="I25" s="64">
        <f t="shared" si="1"/>
        <v>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Přivolání se zastavením do stoje/sedu/lehu</v>
      </c>
      <c r="D27" s="66">
        <v>8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24</v>
      </c>
      <c r="H27" s="64">
        <f t="shared" si="0"/>
        <v>24</v>
      </c>
      <c r="I27" s="64">
        <f t="shared" si="1"/>
        <v>12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205</v>
      </c>
      <c r="E28" s="101"/>
      <c r="F28" s="101"/>
      <c r="G28" s="101"/>
      <c r="H28" s="64">
        <f>SUM(G18:G27)</f>
        <v>205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Startovka!B9</f>
        <v>Denisa Smišková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Startovka!C9</f>
        <v>Alrisha Satis Sumnium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Startovka!D9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Startovka!A9</f>
        <v>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Startovka!E9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Výsledky!G9</f>
        <v>7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7.5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22.5</v>
      </c>
      <c r="H21" s="64">
        <f t="shared" si="0"/>
        <v>22.5</v>
      </c>
      <c r="I21" s="64">
        <f t="shared" si="1"/>
        <v>11.25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8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32</v>
      </c>
      <c r="H26" s="64">
        <f t="shared" si="0"/>
        <v>32</v>
      </c>
      <c r="I26" s="64">
        <f t="shared" si="1"/>
        <v>16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Přivolání se zastavením do stoje/sedu/lehu</v>
      </c>
      <c r="D27" s="66">
        <v>9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27</v>
      </c>
      <c r="H27" s="64">
        <f t="shared" si="0"/>
        <v>27</v>
      </c>
      <c r="I27" s="64">
        <f t="shared" si="1"/>
        <v>13.5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204.5</v>
      </c>
      <c r="E28" s="101"/>
      <c r="F28" s="101"/>
      <c r="G28" s="101"/>
      <c r="H28" s="64">
        <f>SUM(G18:G27)</f>
        <v>204.5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Startovka!B10</f>
        <v>Dominika Stępień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Startovka!C10</f>
        <v>Don't Stop Smart as a Whip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Startovka!D10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Startovka!A10</f>
        <v>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Startovka!E10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Výsledky!G10</f>
        <v>1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10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40</v>
      </c>
      <c r="H20" s="64">
        <f t="shared" si="0"/>
        <v>40</v>
      </c>
      <c r="I20" s="64">
        <f t="shared" si="1"/>
        <v>20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10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40</v>
      </c>
      <c r="H26" s="64">
        <f t="shared" si="0"/>
        <v>40</v>
      </c>
      <c r="I26" s="64">
        <f t="shared" si="1"/>
        <v>20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Přivolání se zastavením do stoje/sedu/lehu</v>
      </c>
      <c r="D27" s="66">
        <v>9.5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28.5</v>
      </c>
      <c r="H27" s="64">
        <f t="shared" si="0"/>
        <v>28.5</v>
      </c>
      <c r="I27" s="64">
        <f t="shared" si="1"/>
        <v>14.25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283</v>
      </c>
      <c r="E28" s="101"/>
      <c r="F28" s="101"/>
      <c r="G28" s="101"/>
      <c r="H28" s="64">
        <f>SUM(G18:G27)</f>
        <v>283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Startovka!B11</f>
        <v>Jitka Smejkalová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Startovka!C11</f>
        <v>Brandy Atra Talpa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Startovka!D11</f>
        <v>Chodský pes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Startovka!A11</f>
        <v>10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Startovka!E11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Výsledky!G11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7.5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22.5</v>
      </c>
      <c r="H23" s="64">
        <f t="shared" si="0"/>
        <v>22.5</v>
      </c>
      <c r="I23" s="64">
        <f t="shared" si="1"/>
        <v>11.25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čtverce, položení a přivolání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267</v>
      </c>
      <c r="E28" s="101"/>
      <c r="F28" s="101"/>
      <c r="G28" s="101"/>
      <c r="H28" s="64">
        <f>SUM(G18:G27)</f>
        <v>267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Startovka!B12</f>
        <v>Iveta Matzenauerová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Startovka!C12</f>
        <v>Cadett Cane Crazy Pack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Startovka!D12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Startovka!A12</f>
        <v>11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Startovka!E12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Výsledky!G12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7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21</v>
      </c>
      <c r="H19" s="64">
        <f t="shared" si="0"/>
        <v>21</v>
      </c>
      <c r="I19" s="64">
        <f t="shared" si="1"/>
        <v>10.5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čtverce, položení a přivolání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9.5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28.5</v>
      </c>
      <c r="H25" s="64">
        <f t="shared" si="0"/>
        <v>28.5</v>
      </c>
      <c r="I25" s="64">
        <f t="shared" si="1"/>
        <v>14.25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7.5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22.5</v>
      </c>
      <c r="H26" s="64">
        <f t="shared" si="0"/>
        <v>22.5</v>
      </c>
      <c r="I26" s="64">
        <f t="shared" si="1"/>
        <v>11.25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209.5</v>
      </c>
      <c r="E28" s="101"/>
      <c r="F28" s="101"/>
      <c r="G28" s="101"/>
      <c r="H28" s="64">
        <f>SUM(G18:G27)</f>
        <v>209.5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Startovka!B13</f>
        <v>Petra Němcová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Startovka!C13</f>
        <v>Dar Tarlet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Startovka!D13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12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Startovka!E13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Výsledky!G13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8.5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12.75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čtverce, položení a přivolání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263.5</v>
      </c>
      <c r="E28" s="101"/>
      <c r="F28" s="101"/>
      <c r="G28" s="101"/>
      <c r="H28" s="64">
        <f>SUM(G18:G27)</f>
        <v>263.5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Startovka!B14</f>
        <v>Kateřina Šinclová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Startovka!C14</f>
        <v>Cinna Esuatty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Startovka!D14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13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Startovka!E14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Výsledky!G14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čtverce, položení a přivolání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271.5</v>
      </c>
      <c r="E28" s="101"/>
      <c r="F28" s="101"/>
      <c r="G28" s="101"/>
      <c r="H28" s="64">
        <f>SUM(G18:G27)</f>
        <v>271.5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Startovka!B15</f>
        <v>Jana Šuláková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Startovka!C15</f>
        <v>Kuba Soví mlýn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Startovka!D15</f>
        <v>Německý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14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Startovka!E15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Výsledky!G15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čtverce, položení a přivolání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242</v>
      </c>
      <c r="E28" s="101"/>
      <c r="F28" s="101"/>
      <c r="G28" s="101"/>
      <c r="H28" s="64">
        <f>SUM(G18:G27)</f>
        <v>242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Startovka!B16</f>
        <v>Michaela Heliskova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Startovka!C16</f>
        <v>Cinnamon Thea Gentle Bull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Startovka!D16</f>
        <v>Stafordšírský bulteriér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15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Startovka!E16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Výsledky!G16</f>
        <v>7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6.5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19.5</v>
      </c>
      <c r="H21" s="64">
        <f t="shared" si="0"/>
        <v>19.5</v>
      </c>
      <c r="I21" s="64">
        <f t="shared" si="1"/>
        <v>9.75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čtverce, položení a přivolání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179.5</v>
      </c>
      <c r="E28" s="101"/>
      <c r="F28" s="101"/>
      <c r="G28" s="101"/>
      <c r="H28" s="64">
        <f>SUM(G18:G27)</f>
        <v>179.5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Startovka!B17</f>
        <v>Teuta Bela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Startovka!C17</f>
        <v>Bard z Modré rokle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Startovka!D17</f>
        <v>Belgický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16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Startovka!E17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Výsledky!G17</f>
        <v>5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čtverce, položení a přivolání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7.5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22.5</v>
      </c>
      <c r="H25" s="64">
        <f t="shared" si="0"/>
        <v>22.5</v>
      </c>
      <c r="I25" s="64">
        <f t="shared" si="1"/>
        <v>11.25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211.5</v>
      </c>
      <c r="E28" s="101"/>
      <c r="F28" s="101"/>
      <c r="G28" s="101"/>
      <c r="H28" s="64">
        <f>SUM(G18:G27)</f>
        <v>211.5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N12" sqref="N12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 t="s">
        <v>69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30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2</v>
      </c>
    </row>
    <row r="4" spans="1:15" ht="15.6" x14ac:dyDescent="0.3">
      <c r="A4" s="37">
        <v>2</v>
      </c>
      <c r="B4" s="38" t="s">
        <v>76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70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78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 t="s">
        <v>79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2</v>
      </c>
    </row>
    <row r="5" spans="1:15" ht="15.6" x14ac:dyDescent="0.3">
      <c r="A5" s="37">
        <v>3</v>
      </c>
      <c r="B5" s="38" t="s">
        <v>74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77</v>
      </c>
      <c r="G5" s="34">
        <f t="shared" si="0"/>
        <v>3</v>
      </c>
      <c r="I5" s="37">
        <v>3</v>
      </c>
      <c r="J5" s="38" t="s">
        <v>32</v>
      </c>
      <c r="K5" s="37">
        <f t="shared" si="1"/>
        <v>4</v>
      </c>
      <c r="M5" s="37">
        <v>3</v>
      </c>
      <c r="N5" s="38" t="s">
        <v>72</v>
      </c>
      <c r="O5" s="37">
        <f t="shared" si="2"/>
        <v>4</v>
      </c>
    </row>
    <row r="6" spans="1:15" ht="15.6" x14ac:dyDescent="0.3">
      <c r="A6" s="37">
        <v>4</v>
      </c>
      <c r="B6" s="38" t="s">
        <v>32</v>
      </c>
      <c r="C6" s="34">
        <f t="shared" si="3"/>
        <v>3</v>
      </c>
      <c r="D6" s="36"/>
      <c r="E6" s="37">
        <v>4</v>
      </c>
      <c r="F6" s="38" t="s">
        <v>32</v>
      </c>
      <c r="G6" s="34">
        <f t="shared" si="0"/>
        <v>4</v>
      </c>
      <c r="I6" s="37">
        <v>4</v>
      </c>
      <c r="J6" s="38" t="s">
        <v>38</v>
      </c>
      <c r="K6" s="37">
        <f t="shared" si="1"/>
        <v>3</v>
      </c>
      <c r="M6" s="37">
        <v>4</v>
      </c>
      <c r="N6" s="38" t="s">
        <v>80</v>
      </c>
      <c r="O6" s="37">
        <f t="shared" si="2"/>
        <v>3</v>
      </c>
    </row>
    <row r="7" spans="1:15" ht="15.6" x14ac:dyDescent="0.3">
      <c r="A7" s="37">
        <v>5</v>
      </c>
      <c r="B7" s="38" t="s">
        <v>75</v>
      </c>
      <c r="C7" s="34">
        <f t="shared" si="3"/>
        <v>4</v>
      </c>
      <c r="D7" s="36"/>
      <c r="E7" s="37">
        <v>5</v>
      </c>
      <c r="F7" s="38" t="s">
        <v>81</v>
      </c>
      <c r="G7" s="34">
        <f t="shared" si="0"/>
        <v>4</v>
      </c>
      <c r="I7" s="37">
        <v>5</v>
      </c>
      <c r="J7" s="38" t="s">
        <v>33</v>
      </c>
      <c r="K7" s="37">
        <f t="shared" si="1"/>
        <v>4</v>
      </c>
      <c r="M7" s="37">
        <v>5</v>
      </c>
      <c r="N7" s="38" t="s">
        <v>32</v>
      </c>
      <c r="O7" s="37">
        <f t="shared" si="2"/>
        <v>4</v>
      </c>
    </row>
    <row r="8" spans="1:15" ht="15.6" x14ac:dyDescent="0.3">
      <c r="A8" s="37">
        <v>6</v>
      </c>
      <c r="B8" s="38" t="s">
        <v>33</v>
      </c>
      <c r="C8" s="34">
        <f t="shared" si="3"/>
        <v>4</v>
      </c>
      <c r="D8" s="36"/>
      <c r="E8" s="37">
        <v>6</v>
      </c>
      <c r="F8" s="38" t="s">
        <v>33</v>
      </c>
      <c r="G8" s="34">
        <f t="shared" si="0"/>
        <v>4</v>
      </c>
      <c r="I8" s="37">
        <v>6</v>
      </c>
      <c r="J8" s="38" t="s">
        <v>73</v>
      </c>
      <c r="K8" s="37">
        <f t="shared" si="1"/>
        <v>3</v>
      </c>
      <c r="M8" s="37">
        <v>6</v>
      </c>
      <c r="N8" s="38" t="s">
        <v>38</v>
      </c>
      <c r="O8" s="37">
        <f t="shared" si="2"/>
        <v>3</v>
      </c>
    </row>
    <row r="9" spans="1:15" ht="15.6" x14ac:dyDescent="0.3">
      <c r="A9" s="37">
        <v>7</v>
      </c>
      <c r="B9" s="38" t="s">
        <v>39</v>
      </c>
      <c r="C9" s="34">
        <f t="shared" si="3"/>
        <v>3</v>
      </c>
      <c r="D9" s="36"/>
      <c r="E9" s="37">
        <v>7</v>
      </c>
      <c r="F9" s="38" t="s">
        <v>40</v>
      </c>
      <c r="G9" s="34">
        <f t="shared" si="0"/>
        <v>4</v>
      </c>
      <c r="I9" s="37">
        <v>7</v>
      </c>
      <c r="J9" s="38" t="s">
        <v>37</v>
      </c>
      <c r="K9" s="37">
        <f t="shared" si="1"/>
        <v>4</v>
      </c>
      <c r="M9" s="37">
        <v>7</v>
      </c>
      <c r="N9" s="38" t="s">
        <v>33</v>
      </c>
      <c r="O9" s="37">
        <f t="shared" si="2"/>
        <v>4</v>
      </c>
    </row>
    <row r="10" spans="1:15" ht="15.6" x14ac:dyDescent="0.3">
      <c r="A10" s="37">
        <v>8</v>
      </c>
      <c r="B10" s="38" t="s">
        <v>34</v>
      </c>
      <c r="C10" s="34">
        <f t="shared" si="3"/>
        <v>4</v>
      </c>
      <c r="D10" s="36"/>
      <c r="E10" s="76">
        <v>8</v>
      </c>
      <c r="F10" s="77" t="s">
        <v>34</v>
      </c>
      <c r="G10" s="34">
        <f t="shared" si="0"/>
        <v>4</v>
      </c>
      <c r="I10" s="37">
        <v>8</v>
      </c>
      <c r="J10" s="38" t="s">
        <v>35</v>
      </c>
      <c r="K10" s="37">
        <f t="shared" si="1"/>
        <v>3</v>
      </c>
      <c r="M10" s="37">
        <v>8</v>
      </c>
      <c r="N10" s="38" t="s">
        <v>73</v>
      </c>
      <c r="O10" s="37">
        <f t="shared" si="2"/>
        <v>3</v>
      </c>
    </row>
    <row r="11" spans="1:15" ht="15.6" x14ac:dyDescent="0.3">
      <c r="A11" s="76">
        <v>9</v>
      </c>
      <c r="B11" s="77" t="s">
        <v>36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31</v>
      </c>
      <c r="K11" s="37">
        <f t="shared" si="1"/>
        <v>3</v>
      </c>
      <c r="M11" s="37">
        <v>9</v>
      </c>
      <c r="N11" s="38" t="s">
        <v>37</v>
      </c>
      <c r="O11" s="37">
        <f t="shared" si="2"/>
        <v>4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 t="s">
        <v>71</v>
      </c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5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Startovka!B18</f>
        <v>Agnieszka Rusnak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Startovka!C18</f>
        <v>OUR STAR Natalaland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Startovka!D18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17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Startovka!E18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Výsledky!G18</f>
        <v>9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čtverce, položení a přivolání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0</v>
      </c>
      <c r="E28" s="101"/>
      <c r="F28" s="101"/>
      <c r="G28" s="101"/>
      <c r="H28" s="64">
        <f>SUM(G18:G27)</f>
        <v>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Startovka!B19</f>
        <v>Kateřina Šinclová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Startovka!C19</f>
        <v>Energize Ya Fantasy Royal Fellow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Startovka!D19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18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Startovka!E19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Výsledky!G19</f>
        <v>8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za pochodu do stoje/sedu/lehu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čtverce, položení a přivolání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vleže ve skupině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72</v>
      </c>
      <c r="E28" s="101"/>
      <c r="F28" s="101"/>
      <c r="G28" s="101"/>
      <c r="H28" s="64">
        <f>SUM(G18:G27)</f>
        <v>72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Startovka!B20</f>
        <v>Kristýna Barošová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Startovka!C20</f>
        <v>Body&amp;Soul Redrob Fenix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Startovka!D20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19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Startovka!E20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Výsledky!G20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248</v>
      </c>
      <c r="E28" s="101"/>
      <c r="F28" s="101"/>
      <c r="G28" s="101"/>
      <c r="H28" s="64">
        <f>SUM(G18:G27)</f>
        <v>248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Startovka!B21</f>
        <v>Markéta Sedláčková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Startovka!C21</f>
        <v>Get Up Flann Cherusker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Startovka!D21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20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Startovka!E21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Výsledky!G21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6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6.5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26</v>
      </c>
      <c r="H22" s="64">
        <f t="shared" si="0"/>
        <v>26</v>
      </c>
      <c r="I22" s="64">
        <f t="shared" si="1"/>
        <v>13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224</v>
      </c>
      <c r="E28" s="101"/>
      <c r="F28" s="101"/>
      <c r="G28" s="101"/>
      <c r="H28" s="64">
        <f>SUM(G18:G27)</f>
        <v>224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Startovka!B22</f>
        <v>Hana Langrová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Startovka!C22</f>
        <v>Be Love Able Rustyfox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Startovka!D22</f>
        <v>NSDTR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21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Startovka!E22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Výsledky!G22</f>
        <v>7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220</v>
      </c>
      <c r="E28" s="101"/>
      <c r="F28" s="101"/>
      <c r="G28" s="101"/>
      <c r="H28" s="64">
        <f>SUM(G18:G27)</f>
        <v>220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Startovka!B23</f>
        <v>Zuzana Krupanská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Startovka!C23</f>
        <v>Aurora Blur z Moravského povodí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Startovka!D23</f>
        <v>Belgický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22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Startovka!E23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Výsledky!G23</f>
        <v>5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10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246</v>
      </c>
      <c r="E28" s="101"/>
      <c r="F28" s="101"/>
      <c r="G28" s="101"/>
      <c r="H28" s="64">
        <f>SUM(G18:G27)</f>
        <v>246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Startovka!B24</f>
        <v>Jana Raczová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Startovka!C24</f>
        <v>Vargo z Huckelovy vily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Startovka!D24</f>
        <v>Belgický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23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Startovka!E24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Výsledky!G24</f>
        <v>10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20</v>
      </c>
      <c r="H22" s="64">
        <f t="shared" si="0"/>
        <v>20</v>
      </c>
      <c r="I22" s="64">
        <f t="shared" si="1"/>
        <v>10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112</v>
      </c>
      <c r="E28" s="101"/>
      <c r="F28" s="101"/>
      <c r="G28" s="101"/>
      <c r="H28" s="64">
        <f>SUM(G18:G27)</f>
        <v>112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Startovka!B25</f>
        <v>Darie Dytrychova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Startovka!C25</f>
        <v>Dylumi Ragyognak Csillagok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Startovka!D25</f>
        <v>Mudi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24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Startovka!E25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Výsledky!G25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260.5</v>
      </c>
      <c r="E28" s="101"/>
      <c r="F28" s="101"/>
      <c r="G28" s="101"/>
      <c r="H28" s="64">
        <f>SUM(G18:G27)</f>
        <v>260.5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Startovka!B26</f>
        <v>Marie Kavalcová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Startovka!C26</f>
        <v>Beira od Koryta Šatavy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Startovka!D26</f>
        <v>Chodský pes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25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Startovka!E26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Výsledky!G26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25.5</v>
      </c>
      <c r="H18" s="64">
        <f t="shared" ref="H18:H27" si="0">SUM(D18*F18)</f>
        <v>25.5</v>
      </c>
      <c r="I18" s="64">
        <f t="shared" ref="I18:I27" si="1">SUM(((D18+E18)*F18)/2)</f>
        <v>12.75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10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40</v>
      </c>
      <c r="H19" s="64">
        <f t="shared" si="0"/>
        <v>40</v>
      </c>
      <c r="I19" s="64">
        <f t="shared" si="1"/>
        <v>20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298</v>
      </c>
      <c r="E28" s="101"/>
      <c r="F28" s="101"/>
      <c r="G28" s="101"/>
      <c r="H28" s="64">
        <f>SUM(G18:G27)</f>
        <v>298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Startovka!B27</f>
        <v>Zita Přichystalová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Startovka!C27</f>
        <v>Huricane von don El Ranzo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Startovka!D27</f>
        <v>Sheltie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26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Startovka!E27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Výsledky!G27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268.5</v>
      </c>
      <c r="E28" s="101"/>
      <c r="F28" s="101"/>
      <c r="G28" s="101"/>
      <c r="H28" s="64">
        <f>SUM(G18:G27)</f>
        <v>268.5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G31" sqref="G31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Jaroslava Kniežová</v>
      </c>
      <c r="C2" s="70" t="str">
        <f>Startovka!C2</f>
        <v>Bacardi Blue Javael Bohemia</v>
      </c>
      <c r="D2" s="70" t="str">
        <f>Startovka!D2</f>
        <v>Německý ovčák</v>
      </c>
      <c r="E2" s="70" t="str">
        <f>Startovka!E2</f>
        <v>OB3</v>
      </c>
      <c r="F2" s="70" t="str">
        <f>Startovka!I3</f>
        <v>CACT O Pohár Moravy, Dvůr Nové Zámky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8</v>
      </c>
      <c r="H2" s="72">
        <f>'1'!D28</f>
        <v>183.5</v>
      </c>
      <c r="I2" s="73" t="str">
        <f>'1'!D29</f>
        <v>Nehodnocen</v>
      </c>
      <c r="J2" s="41"/>
      <c r="K2" s="43" t="str">
        <f t="shared" ref="K2:K33" si="1">IF(E2="OB-Z",(H2)," ")</f>
        <v xml:space="preserve"> 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>
        <f t="shared" ref="N2:N33" si="4">IF(E2="OB3",(H2)," ")</f>
        <v>183.5</v>
      </c>
      <c r="O2" s="41"/>
    </row>
    <row r="3" spans="1:15" x14ac:dyDescent="0.3">
      <c r="A3" s="70">
        <f>Startovka!A3</f>
        <v>2</v>
      </c>
      <c r="B3" s="70" t="str">
        <f>Startovka!B3</f>
        <v>Kristýna Barošová</v>
      </c>
      <c r="C3" s="70" t="str">
        <f>Startovka!C3</f>
        <v>Mind the Dog Star</v>
      </c>
      <c r="D3" s="70" t="str">
        <f>Startovka!D3</f>
        <v>Border Collie</v>
      </c>
      <c r="E3" s="70" t="str">
        <f>Startovka!E3</f>
        <v>OB3</v>
      </c>
      <c r="F3" s="70" t="str">
        <f>Startovka!I3</f>
        <v>CACT O Pohár Moravy, Dvůr Nové Zámky</v>
      </c>
      <c r="G3" s="70">
        <f t="shared" si="0"/>
        <v>3</v>
      </c>
      <c r="H3" s="74">
        <f>'2'!D28</f>
        <v>249.5</v>
      </c>
      <c r="I3" s="75" t="str">
        <f>'2'!D29</f>
        <v>Velmi dobře</v>
      </c>
      <c r="J3" s="41"/>
      <c r="K3" s="43" t="str">
        <f t="shared" si="1"/>
        <v xml:space="preserve"> </v>
      </c>
      <c r="L3" s="43" t="str">
        <f t="shared" si="2"/>
        <v xml:space="preserve"> </v>
      </c>
      <c r="M3" s="43" t="str">
        <f t="shared" si="3"/>
        <v xml:space="preserve"> </v>
      </c>
      <c r="N3" s="43">
        <f t="shared" si="4"/>
        <v>249.5</v>
      </c>
      <c r="O3" s="41"/>
    </row>
    <row r="4" spans="1:15" x14ac:dyDescent="0.3">
      <c r="A4" s="70">
        <f>Startovka!A4</f>
        <v>3</v>
      </c>
      <c r="B4" s="70" t="str">
        <f>Startovka!B4</f>
        <v>Petra Němcová</v>
      </c>
      <c r="C4" s="70" t="str">
        <f>Startovka!C4</f>
        <v>Latif the Guardians of Albion</v>
      </c>
      <c r="D4" s="70" t="str">
        <f>Startovka!D4</f>
        <v>Border Collie</v>
      </c>
      <c r="E4" s="70" t="str">
        <f>Startovka!E4</f>
        <v>OB3</v>
      </c>
      <c r="F4" s="70" t="str">
        <f>Startovka!I3</f>
        <v>CACT O Pohár Moravy, Dvůr Nové Zámky</v>
      </c>
      <c r="G4" s="71">
        <f t="shared" si="0"/>
        <v>2</v>
      </c>
      <c r="H4" s="72">
        <f>'3'!D28</f>
        <v>253</v>
      </c>
      <c r="I4" s="75" t="str">
        <f>'3'!D29</f>
        <v>Velmi dobře</v>
      </c>
      <c r="J4" s="41"/>
      <c r="K4" s="43" t="str">
        <f t="shared" si="1"/>
        <v xml:space="preserve"> </v>
      </c>
      <c r="L4" s="43" t="str">
        <f t="shared" si="2"/>
        <v xml:space="preserve"> </v>
      </c>
      <c r="M4" s="43" t="str">
        <f t="shared" si="3"/>
        <v xml:space="preserve"> </v>
      </c>
      <c r="N4" s="43">
        <f t="shared" si="4"/>
        <v>253</v>
      </c>
      <c r="O4" s="41"/>
    </row>
    <row r="5" spans="1:15" x14ac:dyDescent="0.3">
      <c r="A5" s="70">
        <f>Startovka!A5</f>
        <v>4</v>
      </c>
      <c r="B5" s="70" t="str">
        <f>Startovka!B5</f>
        <v>Iveta Matzenauerová</v>
      </c>
      <c r="C5" s="70" t="str">
        <f>Startovka!C5</f>
        <v>A Need for Speed Crazy Pack</v>
      </c>
      <c r="D5" s="70" t="str">
        <f>Startovka!D5</f>
        <v>Border Collie</v>
      </c>
      <c r="E5" s="70" t="str">
        <f>Startovka!E5</f>
        <v>OB3</v>
      </c>
      <c r="F5" s="70" t="str">
        <f>Startovka!I3</f>
        <v>CACT O Pohár Moravy, Dvůr Nové Zámky</v>
      </c>
      <c r="G5" s="70">
        <f t="shared" si="0"/>
        <v>4</v>
      </c>
      <c r="H5" s="74">
        <f>'4'!D28</f>
        <v>226</v>
      </c>
      <c r="I5" s="75" t="str">
        <f>'4'!D29</f>
        <v>Velmi dobře</v>
      </c>
      <c r="J5" s="41"/>
      <c r="K5" s="43" t="str">
        <f t="shared" si="1"/>
        <v xml:space="preserve"> </v>
      </c>
      <c r="L5" s="43" t="str">
        <f t="shared" si="2"/>
        <v xml:space="preserve"> </v>
      </c>
      <c r="M5" s="43" t="str">
        <f t="shared" si="3"/>
        <v xml:space="preserve"> </v>
      </c>
      <c r="N5" s="43">
        <f t="shared" si="4"/>
        <v>226</v>
      </c>
      <c r="O5" s="41"/>
    </row>
    <row r="6" spans="1:15" x14ac:dyDescent="0.3">
      <c r="A6" s="70">
        <f>Startovka!A6</f>
        <v>5</v>
      </c>
      <c r="B6" s="70" t="str">
        <f>Startovka!B6</f>
        <v>Jaroslava Kniežová</v>
      </c>
      <c r="C6" s="70" t="str">
        <f>Startovka!C6</f>
        <v>Aslan Barneco star of Highlands</v>
      </c>
      <c r="D6" s="70" t="str">
        <f>Startovka!D6</f>
        <v>Sicilský chrt</v>
      </c>
      <c r="E6" s="70" t="str">
        <f>Startovka!E6</f>
        <v>OB3</v>
      </c>
      <c r="F6" s="70" t="str">
        <f>Startovka!I3</f>
        <v>CACT O Pohár Moravy, Dvůr Nové Zámky</v>
      </c>
      <c r="G6" s="71">
        <f t="shared" si="0"/>
        <v>9</v>
      </c>
      <c r="H6" s="72">
        <f>'5'!D28</f>
        <v>80</v>
      </c>
      <c r="I6" s="75" t="str">
        <f>'5'!D29</f>
        <v>Nehodnocen</v>
      </c>
      <c r="J6" s="41"/>
      <c r="K6" s="43" t="str">
        <f t="shared" si="1"/>
        <v xml:space="preserve"> </v>
      </c>
      <c r="L6" s="43" t="str">
        <f t="shared" si="2"/>
        <v xml:space="preserve"> </v>
      </c>
      <c r="M6" s="43" t="str">
        <f t="shared" si="3"/>
        <v xml:space="preserve"> </v>
      </c>
      <c r="N6" s="43">
        <f t="shared" si="4"/>
        <v>80</v>
      </c>
      <c r="O6" s="41"/>
    </row>
    <row r="7" spans="1:15" x14ac:dyDescent="0.3">
      <c r="A7" s="70">
        <f>Startovka!A7</f>
        <v>6</v>
      </c>
      <c r="B7" s="70" t="str">
        <f>Startovka!B7</f>
        <v>Michaela Slavíčková</v>
      </c>
      <c r="C7" s="70" t="str">
        <f>Startovka!C7</f>
        <v>Abby's Elves Azari z Jesenické smečky</v>
      </c>
      <c r="D7" s="70" t="str">
        <f>Startovka!D7</f>
        <v>NSDTR</v>
      </c>
      <c r="E7" s="70" t="str">
        <f>Startovka!E7</f>
        <v>OB3</v>
      </c>
      <c r="F7" s="70" t="str">
        <f>Startovka!I3</f>
        <v>CACT O Pohár Moravy, Dvůr Nové Zámky</v>
      </c>
      <c r="G7" s="70">
        <f t="shared" si="0"/>
        <v>5</v>
      </c>
      <c r="H7" s="72">
        <f>'6'!D28</f>
        <v>225</v>
      </c>
      <c r="I7" s="75" t="str">
        <f>'6'!D29</f>
        <v>Velmi dobře</v>
      </c>
      <c r="J7" s="41"/>
      <c r="K7" s="43" t="str">
        <f t="shared" si="1"/>
        <v xml:space="preserve"> </v>
      </c>
      <c r="L7" s="43" t="str">
        <f t="shared" si="2"/>
        <v xml:space="preserve"> </v>
      </c>
      <c r="M7" s="43" t="str">
        <f t="shared" si="3"/>
        <v xml:space="preserve"> </v>
      </c>
      <c r="N7" s="43">
        <f t="shared" si="4"/>
        <v>225</v>
      </c>
      <c r="O7" s="41"/>
    </row>
    <row r="8" spans="1:15" x14ac:dyDescent="0.3">
      <c r="A8" s="70">
        <f>Startovka!A8</f>
        <v>7</v>
      </c>
      <c r="B8" s="70" t="str">
        <f>Startovka!B8</f>
        <v>Eva Hrachovcová</v>
      </c>
      <c r="C8" s="70" t="str">
        <f>Startovka!C8</f>
        <v>Bou</v>
      </c>
      <c r="D8" s="70" t="str">
        <f>Startovka!D8</f>
        <v>Border Collie</v>
      </c>
      <c r="E8" s="70" t="str">
        <f>Startovka!E8</f>
        <v>OB3</v>
      </c>
      <c r="F8" s="70" t="str">
        <f>Startovka!I3</f>
        <v>CACT O Pohár Moravy, Dvůr Nové Zámky</v>
      </c>
      <c r="G8" s="71">
        <f t="shared" si="0"/>
        <v>6</v>
      </c>
      <c r="H8" s="74">
        <f>'7'!D28</f>
        <v>205</v>
      </c>
      <c r="I8" s="75" t="str">
        <f>'7'!D29</f>
        <v>Dobře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 t="str">
        <f t="shared" si="3"/>
        <v xml:space="preserve"> </v>
      </c>
      <c r="N8" s="43">
        <f t="shared" si="4"/>
        <v>205</v>
      </c>
      <c r="O8" s="41"/>
    </row>
    <row r="9" spans="1:15" x14ac:dyDescent="0.3">
      <c r="A9" s="70">
        <f>Startovka!A9</f>
        <v>8</v>
      </c>
      <c r="B9" s="70" t="str">
        <f>Startovka!B9</f>
        <v>Denisa Smišková</v>
      </c>
      <c r="C9" s="70" t="str">
        <f>Startovka!C9</f>
        <v>Alrisha Satis Sumnium</v>
      </c>
      <c r="D9" s="70" t="str">
        <f>Startovka!D9</f>
        <v>Border Collie</v>
      </c>
      <c r="E9" s="70" t="str">
        <f>Startovka!E9</f>
        <v>OB3</v>
      </c>
      <c r="F9" s="70" t="str">
        <f>Startovka!I3</f>
        <v>CACT O Pohár Moravy, Dvůr Nové Zámky</v>
      </c>
      <c r="G9" s="70">
        <f t="shared" si="0"/>
        <v>7</v>
      </c>
      <c r="H9" s="72">
        <f>'8'!D28</f>
        <v>204.5</v>
      </c>
      <c r="I9" s="75" t="str">
        <f>'8'!D29</f>
        <v>Dobře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 t="str">
        <f t="shared" si="3"/>
        <v xml:space="preserve"> </v>
      </c>
      <c r="N9" s="43">
        <f t="shared" si="4"/>
        <v>204.5</v>
      </c>
      <c r="O9" s="41"/>
    </row>
    <row r="10" spans="1:15" x14ac:dyDescent="0.3">
      <c r="A10" s="70">
        <f>Startovka!A10</f>
        <v>9</v>
      </c>
      <c r="B10" s="70" t="str">
        <f>Startovka!B10</f>
        <v>Dominika Stępień</v>
      </c>
      <c r="C10" s="70" t="str">
        <f>Startovka!C10</f>
        <v>Don't Stop Smart as a Whip</v>
      </c>
      <c r="D10" s="70" t="str">
        <f>Startovka!D10</f>
        <v>Border Collie</v>
      </c>
      <c r="E10" s="70" t="str">
        <f>Startovka!E10</f>
        <v>OB3</v>
      </c>
      <c r="F10" s="70" t="str">
        <f>Startovka!I3</f>
        <v>CACT O Pohár Moravy, Dvůr Nové Zámky</v>
      </c>
      <c r="G10" s="71">
        <f t="shared" si="0"/>
        <v>1</v>
      </c>
      <c r="H10" s="74">
        <f>'9'!D28</f>
        <v>283</v>
      </c>
      <c r="I10" s="75" t="str">
        <f>'9'!D29</f>
        <v>Výborně</v>
      </c>
      <c r="J10" s="41"/>
      <c r="K10" s="43" t="str">
        <f t="shared" si="1"/>
        <v xml:space="preserve"> </v>
      </c>
      <c r="L10" s="43" t="str">
        <f t="shared" si="2"/>
        <v xml:space="preserve"> </v>
      </c>
      <c r="M10" s="43" t="str">
        <f t="shared" si="3"/>
        <v xml:space="preserve"> </v>
      </c>
      <c r="N10" s="43">
        <f t="shared" si="4"/>
        <v>283</v>
      </c>
      <c r="O10" s="41"/>
    </row>
    <row r="11" spans="1:15" x14ac:dyDescent="0.3">
      <c r="A11" s="70">
        <f>Startovka!A11</f>
        <v>10</v>
      </c>
      <c r="B11" s="70" t="str">
        <f>Startovka!B11</f>
        <v>Jitka Smejkalová</v>
      </c>
      <c r="C11" s="70" t="str">
        <f>Startovka!C11</f>
        <v>Brandy Atra Talpa</v>
      </c>
      <c r="D11" s="70" t="str">
        <f>Startovka!D11</f>
        <v>Chodský pes</v>
      </c>
      <c r="E11" s="70" t="str">
        <f>Startovka!E11</f>
        <v>OB2</v>
      </c>
      <c r="F11" s="70" t="str">
        <f>Startovka!I3</f>
        <v>CACT O Pohár Moravy, Dvůr Nové Zámky</v>
      </c>
      <c r="G11" s="70">
        <f t="shared" si="0"/>
        <v>2</v>
      </c>
      <c r="H11" s="72">
        <f>'10'!D28</f>
        <v>267</v>
      </c>
      <c r="I11" s="75" t="str">
        <f>'10'!D29</f>
        <v>Výborně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>
        <f t="shared" si="3"/>
        <v>267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11</v>
      </c>
      <c r="B12" s="70" t="str">
        <f>Startovka!B12</f>
        <v>Iveta Matzenauerová</v>
      </c>
      <c r="C12" s="70" t="str">
        <f>Startovka!C12</f>
        <v>Cadett Cane Crazy Pack</v>
      </c>
      <c r="D12" s="70" t="str">
        <f>Startovka!D12</f>
        <v>Border Collie</v>
      </c>
      <c r="E12" s="70" t="str">
        <f>Startovka!E12</f>
        <v>OB2</v>
      </c>
      <c r="F12" s="70" t="str">
        <f>Startovka!I3</f>
        <v>CACT O Pohár Moravy, Dvůr Nové Zámky</v>
      </c>
      <c r="G12" s="71">
        <f t="shared" si="0"/>
        <v>6</v>
      </c>
      <c r="H12" s="72">
        <f>'11'!D28</f>
        <v>209.5</v>
      </c>
      <c r="I12" s="75" t="str">
        <f>'11'!D29</f>
        <v>Dobře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>
        <f t="shared" si="3"/>
        <v>209.5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12</v>
      </c>
      <c r="B13" s="70" t="str">
        <f>Startovka!B13</f>
        <v>Petra Němcová</v>
      </c>
      <c r="C13" s="70" t="str">
        <f>Startovka!C13</f>
        <v>Dar Tarlet</v>
      </c>
      <c r="D13" s="70" t="str">
        <f>Startovka!D13</f>
        <v>Border Collie</v>
      </c>
      <c r="E13" s="70" t="str">
        <f>Startovka!E13</f>
        <v>OB2</v>
      </c>
      <c r="F13" s="70" t="str">
        <f>Startovka!I3</f>
        <v>CACT O Pohár Moravy, Dvůr Nové Zámky</v>
      </c>
      <c r="G13" s="70">
        <f t="shared" si="0"/>
        <v>3</v>
      </c>
      <c r="H13" s="74">
        <f>'12'!D28</f>
        <v>263.5</v>
      </c>
      <c r="I13" s="75" t="str">
        <f>'12'!D29</f>
        <v>Výborně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>
        <f t="shared" si="3"/>
        <v>263.5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13</v>
      </c>
      <c r="B14" s="70" t="str">
        <f>Startovka!B14</f>
        <v>Kateřina Šinclová</v>
      </c>
      <c r="C14" s="70" t="str">
        <f>Startovka!C14</f>
        <v>Cinna Esuatty</v>
      </c>
      <c r="D14" s="70" t="str">
        <f>Startovka!D14</f>
        <v>Border Collie</v>
      </c>
      <c r="E14" s="70" t="str">
        <f>Startovka!E14</f>
        <v>OB2</v>
      </c>
      <c r="F14" s="70" t="str">
        <f>Startovka!I3</f>
        <v>CACT O Pohár Moravy, Dvůr Nové Zámky</v>
      </c>
      <c r="G14" s="71">
        <f t="shared" si="0"/>
        <v>1</v>
      </c>
      <c r="H14" s="72">
        <f>'13'!D28</f>
        <v>271.5</v>
      </c>
      <c r="I14" s="75" t="str">
        <f>'13'!D29</f>
        <v>Výborně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>
        <f t="shared" si="3"/>
        <v>271.5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14</v>
      </c>
      <c r="B15" s="70" t="str">
        <f>Startovka!B15</f>
        <v>Jana Šuláková</v>
      </c>
      <c r="C15" s="70" t="str">
        <f>Startovka!C15</f>
        <v>Kuba Soví mlýn</v>
      </c>
      <c r="D15" s="70" t="str">
        <f>Startovka!D15</f>
        <v>Německý ovčák</v>
      </c>
      <c r="E15" s="70" t="str">
        <f>Startovka!E15</f>
        <v>OB2</v>
      </c>
      <c r="F15" s="70" t="str">
        <f>Startovka!I3</f>
        <v>CACT O Pohár Moravy, Dvůr Nové Zámky</v>
      </c>
      <c r="G15" s="70">
        <f t="shared" si="0"/>
        <v>4</v>
      </c>
      <c r="H15" s="74">
        <f>'14'!D28</f>
        <v>242</v>
      </c>
      <c r="I15" s="75" t="str">
        <f>'14'!D29</f>
        <v>Velmi dobře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>
        <f t="shared" si="3"/>
        <v>242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15</v>
      </c>
      <c r="B16" s="70" t="str">
        <f>Startovka!B16</f>
        <v>Michaela Heliskova</v>
      </c>
      <c r="C16" s="70" t="str">
        <f>Startovka!C16</f>
        <v>Cinnamon Thea Gentle Bull</v>
      </c>
      <c r="D16" s="70" t="str">
        <f>Startovka!D16</f>
        <v>Stafordšírský bulteriér</v>
      </c>
      <c r="E16" s="70" t="str">
        <f>Startovka!E16</f>
        <v>OB2</v>
      </c>
      <c r="F16" s="70" t="str">
        <f>Startovka!I3</f>
        <v>CACT O Pohár Moravy, Dvůr Nové Zámky</v>
      </c>
      <c r="G16" s="71">
        <f t="shared" si="0"/>
        <v>7</v>
      </c>
      <c r="H16" s="72">
        <f>'15'!D28</f>
        <v>179.5</v>
      </c>
      <c r="I16" s="75" t="str">
        <f>'15'!D29</f>
        <v>Nehodnocen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>
        <f t="shared" si="3"/>
        <v>179.5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16</v>
      </c>
      <c r="B17" s="70" t="str">
        <f>Startovka!B17</f>
        <v>Teuta Bela</v>
      </c>
      <c r="C17" s="70" t="str">
        <f>Startovka!C17</f>
        <v>Bard z Modré rokle</v>
      </c>
      <c r="D17" s="70" t="str">
        <f>Startovka!D17</f>
        <v>Belgický ovčák</v>
      </c>
      <c r="E17" s="70" t="str">
        <f>Startovka!E17</f>
        <v>OB2</v>
      </c>
      <c r="F17" s="70" t="str">
        <f>Startovka!I3</f>
        <v>CACT O Pohár Moravy, Dvůr Nové Zámky</v>
      </c>
      <c r="G17" s="70">
        <f t="shared" si="0"/>
        <v>5</v>
      </c>
      <c r="H17" s="74">
        <f>'16'!D28</f>
        <v>211.5</v>
      </c>
      <c r="I17" s="75" t="str">
        <f>'16'!D29</f>
        <v>Dobře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>
        <f t="shared" si="3"/>
        <v>211.5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17</v>
      </c>
      <c r="B18" s="70" t="str">
        <f>Startovka!B18</f>
        <v>Agnieszka Rusnak</v>
      </c>
      <c r="C18" s="70" t="str">
        <f>Startovka!C18</f>
        <v>OUR STAR Natalaland</v>
      </c>
      <c r="D18" s="70" t="str">
        <f>Startovka!D18</f>
        <v>Border Collie</v>
      </c>
      <c r="E18" s="70" t="str">
        <f>Startovka!E18</f>
        <v>OB2</v>
      </c>
      <c r="F18" s="70" t="str">
        <f>Startovka!I3</f>
        <v>CACT O Pohár Moravy, Dvůr Nové Zámky</v>
      </c>
      <c r="G18" s="71">
        <f t="shared" si="0"/>
        <v>9</v>
      </c>
      <c r="H18" s="72">
        <f>'17'!D28</f>
        <v>0</v>
      </c>
      <c r="I18" s="75" t="str">
        <f>'17'!D29</f>
        <v>Nehodnocen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>
        <f t="shared" si="3"/>
        <v>0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18</v>
      </c>
      <c r="B19" s="70" t="str">
        <f>Startovka!B19</f>
        <v>Kateřina Šinclová</v>
      </c>
      <c r="C19" s="70" t="str">
        <f>Startovka!C19</f>
        <v>Energize Ya Fantasy Royal Fellow</v>
      </c>
      <c r="D19" s="70" t="str">
        <f>Startovka!D19</f>
        <v>Border Collie</v>
      </c>
      <c r="E19" s="70" t="str">
        <f>Startovka!E19</f>
        <v>OB2</v>
      </c>
      <c r="F19" s="70" t="str">
        <f>Startovka!I3</f>
        <v>CACT O Pohár Moravy, Dvůr Nové Zámky</v>
      </c>
      <c r="G19" s="70">
        <f t="shared" si="0"/>
        <v>8</v>
      </c>
      <c r="H19" s="74">
        <f>'18'!D28</f>
        <v>72</v>
      </c>
      <c r="I19" s="75" t="str">
        <f>'18'!D29</f>
        <v>Nehodnocen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>
        <f t="shared" si="3"/>
        <v>72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19</v>
      </c>
      <c r="B20" s="70" t="str">
        <f>Startovka!B20</f>
        <v>Kristýna Barošová</v>
      </c>
      <c r="C20" s="70" t="str">
        <f>Startovka!C20</f>
        <v>Body&amp;Soul Redrob Fenix</v>
      </c>
      <c r="D20" s="70" t="str">
        <f>Startovka!D20</f>
        <v>Border Collie</v>
      </c>
      <c r="E20" s="70" t="str">
        <f>Startovka!E20</f>
        <v>OB1</v>
      </c>
      <c r="F20" s="70" t="str">
        <f>Startovka!I3</f>
        <v>CACT O Pohár Moravy, Dvůr Nové Zámky</v>
      </c>
      <c r="G20" s="71">
        <f t="shared" si="0"/>
        <v>4</v>
      </c>
      <c r="H20" s="72">
        <f>'19'!D28</f>
        <v>248</v>
      </c>
      <c r="I20" s="75" t="str">
        <f>'19'!D29</f>
        <v>Velmi dobře</v>
      </c>
      <c r="J20" s="41"/>
      <c r="K20" s="43" t="str">
        <f t="shared" si="1"/>
        <v xml:space="preserve"> </v>
      </c>
      <c r="L20" s="43">
        <f t="shared" si="2"/>
        <v>248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20</v>
      </c>
      <c r="B21" s="70" t="str">
        <f>Startovka!B21</f>
        <v>Markéta Sedláčková</v>
      </c>
      <c r="C21" s="70" t="str">
        <f>Startovka!C21</f>
        <v>Get Up Flann Cherusker</v>
      </c>
      <c r="D21" s="70" t="str">
        <f>Startovka!D21</f>
        <v>Border Collie</v>
      </c>
      <c r="E21" s="70" t="str">
        <f>Startovka!E21</f>
        <v>OB1</v>
      </c>
      <c r="F21" s="70" t="str">
        <f>Startovka!I3</f>
        <v>CACT O Pohár Moravy, Dvůr Nové Zámky</v>
      </c>
      <c r="G21" s="70">
        <f t="shared" si="0"/>
        <v>6</v>
      </c>
      <c r="H21" s="74">
        <f>'20'!D28</f>
        <v>224</v>
      </c>
      <c r="I21" s="75" t="str">
        <f>'20'!D29</f>
        <v>Velmi dobře</v>
      </c>
      <c r="J21" s="41"/>
      <c r="K21" s="43" t="str">
        <f t="shared" si="1"/>
        <v xml:space="preserve"> </v>
      </c>
      <c r="L21" s="43">
        <f t="shared" si="2"/>
        <v>224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21</v>
      </c>
      <c r="B22" s="70" t="str">
        <f>Startovka!B22</f>
        <v>Hana Langrová</v>
      </c>
      <c r="C22" s="70" t="str">
        <f>Startovka!C22</f>
        <v>Be Love Able Rustyfox</v>
      </c>
      <c r="D22" s="70" t="str">
        <f>Startovka!D22</f>
        <v>NSDTR</v>
      </c>
      <c r="E22" s="70" t="str">
        <f>Startovka!E22</f>
        <v>OB1</v>
      </c>
      <c r="F22" s="70" t="str">
        <f>Startovka!I3</f>
        <v>CACT O Pohár Moravy, Dvůr Nové Zámky</v>
      </c>
      <c r="G22" s="71">
        <f t="shared" si="0"/>
        <v>7</v>
      </c>
      <c r="H22" s="72">
        <f>'21'!D28</f>
        <v>220</v>
      </c>
      <c r="I22" s="75" t="str">
        <f>'21'!D29</f>
        <v>Dobře</v>
      </c>
      <c r="J22" s="41"/>
      <c r="K22" s="43" t="str">
        <f t="shared" si="1"/>
        <v xml:space="preserve"> </v>
      </c>
      <c r="L22" s="43">
        <f t="shared" si="2"/>
        <v>220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22</v>
      </c>
      <c r="B23" s="70" t="str">
        <f>Startovka!B23</f>
        <v>Zuzana Krupanská</v>
      </c>
      <c r="C23" s="70" t="str">
        <f>Startovka!C23</f>
        <v>Aurora Blur z Moravského povodí</v>
      </c>
      <c r="D23" s="70" t="str">
        <f>Startovka!D23</f>
        <v>Belgický ovčák</v>
      </c>
      <c r="E23" s="70" t="str">
        <f>Startovka!E23</f>
        <v>OB1</v>
      </c>
      <c r="F23" s="70" t="str">
        <f>Startovka!I3</f>
        <v>CACT O Pohár Moravy, Dvůr Nové Zámky</v>
      </c>
      <c r="G23" s="70">
        <f t="shared" si="0"/>
        <v>5</v>
      </c>
      <c r="H23" s="74">
        <f>'22'!D28</f>
        <v>246</v>
      </c>
      <c r="I23" s="75" t="str">
        <f>'22'!D29</f>
        <v>Velmi dobře</v>
      </c>
      <c r="J23" s="41"/>
      <c r="K23" s="43" t="str">
        <f t="shared" si="1"/>
        <v xml:space="preserve"> </v>
      </c>
      <c r="L23" s="43">
        <f t="shared" si="2"/>
        <v>246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23</v>
      </c>
      <c r="B24" s="70" t="str">
        <f>Startovka!B24</f>
        <v>Jana Raczová</v>
      </c>
      <c r="C24" s="70" t="str">
        <f>Startovka!C24</f>
        <v>Vargo z Huckelovy vily</v>
      </c>
      <c r="D24" s="70" t="str">
        <f>Startovka!D24</f>
        <v>Belgický ovčák</v>
      </c>
      <c r="E24" s="70" t="str">
        <f>Startovka!E24</f>
        <v>OB1</v>
      </c>
      <c r="F24" s="70" t="str">
        <f>Startovka!I3</f>
        <v>CACT O Pohár Moravy, Dvůr Nové Zámky</v>
      </c>
      <c r="G24" s="71">
        <f t="shared" si="0"/>
        <v>10</v>
      </c>
      <c r="H24" s="72">
        <f>'23'!D28</f>
        <v>112</v>
      </c>
      <c r="I24" s="75" t="str">
        <f>'23'!D29</f>
        <v>Nehodnocen</v>
      </c>
      <c r="J24" s="41"/>
      <c r="K24" s="43" t="str">
        <f t="shared" si="1"/>
        <v xml:space="preserve"> </v>
      </c>
      <c r="L24" s="43">
        <f t="shared" si="2"/>
        <v>112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24</v>
      </c>
      <c r="B25" s="70" t="str">
        <f>Startovka!B25</f>
        <v>Darie Dytrychova</v>
      </c>
      <c r="C25" s="70" t="str">
        <f>Startovka!C25</f>
        <v>Dylumi Ragyognak Csillagok</v>
      </c>
      <c r="D25" s="70" t="str">
        <f>Startovka!D25</f>
        <v>Mudi</v>
      </c>
      <c r="E25" s="70" t="str">
        <f>Startovka!E25</f>
        <v>OB1</v>
      </c>
      <c r="F25" s="70" t="str">
        <f>Startovka!I3</f>
        <v>CACT O Pohár Moravy, Dvůr Nové Zámky</v>
      </c>
      <c r="G25" s="70">
        <f t="shared" si="0"/>
        <v>3</v>
      </c>
      <c r="H25" s="74">
        <f>'24'!D28</f>
        <v>260.5</v>
      </c>
      <c r="I25" s="75" t="str">
        <f>'24'!D29</f>
        <v>Výborně</v>
      </c>
      <c r="J25" s="41"/>
      <c r="K25" s="43" t="str">
        <f t="shared" si="1"/>
        <v xml:space="preserve"> </v>
      </c>
      <c r="L25" s="43">
        <f t="shared" si="2"/>
        <v>260.5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25</v>
      </c>
      <c r="B26" s="70" t="str">
        <f>Startovka!B26</f>
        <v>Marie Kavalcová</v>
      </c>
      <c r="C26" s="70" t="str">
        <f>Startovka!C26</f>
        <v>Beira od Koryta Šatavy</v>
      </c>
      <c r="D26" s="70" t="str">
        <f>Startovka!D26</f>
        <v>Chodský pes</v>
      </c>
      <c r="E26" s="70" t="str">
        <f>Startovka!E26</f>
        <v>OB1</v>
      </c>
      <c r="F26" s="70" t="str">
        <f>Startovka!I3</f>
        <v>CACT O Pohár Moravy, Dvůr Nové Zámky</v>
      </c>
      <c r="G26" s="71">
        <f t="shared" si="0"/>
        <v>1</v>
      </c>
      <c r="H26" s="72">
        <f>'25'!D28</f>
        <v>298</v>
      </c>
      <c r="I26" s="75" t="str">
        <f>'25'!D29</f>
        <v>Výborně</v>
      </c>
      <c r="J26" s="41"/>
      <c r="K26" s="43" t="str">
        <f t="shared" si="1"/>
        <v xml:space="preserve"> </v>
      </c>
      <c r="L26" s="43">
        <f t="shared" si="2"/>
        <v>298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26</v>
      </c>
      <c r="B27" s="70" t="str">
        <f>Startovka!B27</f>
        <v>Zita Přichystalová</v>
      </c>
      <c r="C27" s="70" t="str">
        <f>Startovka!C27</f>
        <v>Huricane von don El Ranzo</v>
      </c>
      <c r="D27" s="70" t="str">
        <f>Startovka!D27</f>
        <v>Sheltie</v>
      </c>
      <c r="E27" s="70" t="str">
        <f>Startovka!E27</f>
        <v>OB1</v>
      </c>
      <c r="F27" s="70" t="str">
        <f>Startovka!I3</f>
        <v>CACT O Pohár Moravy, Dvůr Nové Zámky</v>
      </c>
      <c r="G27" s="70">
        <f t="shared" si="0"/>
        <v>2</v>
      </c>
      <c r="H27" s="74">
        <f>'26'!D28</f>
        <v>268.5</v>
      </c>
      <c r="I27" s="75" t="str">
        <f>'26'!D29</f>
        <v>Výborně</v>
      </c>
      <c r="J27" s="41"/>
      <c r="K27" s="43" t="str">
        <f t="shared" si="1"/>
        <v xml:space="preserve"> </v>
      </c>
      <c r="L27" s="43">
        <f t="shared" si="2"/>
        <v>268.5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27</v>
      </c>
      <c r="B28" s="70" t="str">
        <f>Startovka!B28</f>
        <v>Eliza Bela</v>
      </c>
      <c r="C28" s="70" t="str">
        <f>Startovka!C28</f>
        <v>Drake Ramoray Magistraliter</v>
      </c>
      <c r="D28" s="70" t="str">
        <f>Startovka!D28</f>
        <v>Sheltie</v>
      </c>
      <c r="E28" s="70" t="str">
        <f>Startovka!E28</f>
        <v>OB1</v>
      </c>
      <c r="F28" s="70" t="str">
        <f>Startovka!I3</f>
        <v>CACT O Pohár Moravy, Dvůr Nové Zámky</v>
      </c>
      <c r="G28" s="71">
        <f t="shared" si="0"/>
        <v>9</v>
      </c>
      <c r="H28" s="72">
        <f>'27'!D28</f>
        <v>181</v>
      </c>
      <c r="I28" s="75" t="str">
        <f>'27'!D29</f>
        <v>Nehodnocen</v>
      </c>
      <c r="J28" s="41"/>
      <c r="K28" s="43" t="str">
        <f t="shared" si="1"/>
        <v xml:space="preserve"> </v>
      </c>
      <c r="L28" s="43">
        <f t="shared" si="2"/>
        <v>181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28</v>
      </c>
      <c r="B29" s="70" t="str">
        <f>Startovka!B29</f>
        <v>Julia Hawlena</v>
      </c>
      <c r="C29" s="70" t="str">
        <f>Startovka!C29</f>
        <v>Ozik Stella Wuno-Skilo</v>
      </c>
      <c r="D29" s="70" t="str">
        <f>Startovka!D29</f>
        <v>Australský ovčák</v>
      </c>
      <c r="E29" s="70" t="str">
        <f>Startovka!E29</f>
        <v>OB1</v>
      </c>
      <c r="F29" s="70" t="str">
        <f>Startovka!I3</f>
        <v>CACT O Pohár Moravy, Dvůr Nové Zámky</v>
      </c>
      <c r="G29" s="70">
        <f t="shared" si="0"/>
        <v>8</v>
      </c>
      <c r="H29" s="74">
        <f>'28'!D28</f>
        <v>216.5</v>
      </c>
      <c r="I29" s="75" t="str">
        <f>'28'!D29</f>
        <v>Dobře</v>
      </c>
      <c r="J29" s="41"/>
      <c r="K29" s="43" t="str">
        <f t="shared" si="1"/>
        <v xml:space="preserve"> </v>
      </c>
      <c r="L29" s="43">
        <f t="shared" si="2"/>
        <v>216.5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29</v>
      </c>
      <c r="B30" s="70" t="str">
        <f>Startovka!B30</f>
        <v>Zita Přichystalová</v>
      </c>
      <c r="C30" s="70" t="str">
        <f>Startovka!C30</f>
        <v>Besame Bay Vakonič Family</v>
      </c>
      <c r="D30" s="70" t="str">
        <f>Startovka!D30</f>
        <v>Border Collie</v>
      </c>
      <c r="E30" s="70" t="str">
        <f>Startovka!E30</f>
        <v>OB-Z</v>
      </c>
      <c r="F30" s="70" t="str">
        <f>Startovka!I3</f>
        <v>CACT O Pohár Moravy, Dvůr Nové Zámky</v>
      </c>
      <c r="G30" s="71">
        <f t="shared" si="0"/>
        <v>4</v>
      </c>
      <c r="H30" s="72">
        <f>'29'!D28</f>
        <v>285.5</v>
      </c>
      <c r="I30" s="75" t="str">
        <f>'29'!D29</f>
        <v>Výborně</v>
      </c>
      <c r="J30" s="41"/>
      <c r="K30" s="43">
        <f t="shared" si="1"/>
        <v>285.5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30</v>
      </c>
      <c r="B31" s="70" t="str">
        <f>Startovka!B31</f>
        <v>Eva Pluháčková</v>
      </c>
      <c r="C31" s="70" t="str">
        <f>Startovka!C31</f>
        <v>Fun Factory Dark Lavondyss</v>
      </c>
      <c r="D31" s="70" t="str">
        <f>Startovka!D31</f>
        <v>Labrador</v>
      </c>
      <c r="E31" s="70" t="str">
        <f>Startovka!E31</f>
        <v>OB-Z</v>
      </c>
      <c r="F31" s="70" t="str">
        <f>Startovka!I3</f>
        <v>CACT O Pohár Moravy, Dvůr Nové Zámky</v>
      </c>
      <c r="G31" s="70">
        <f t="shared" si="0"/>
        <v>6</v>
      </c>
      <c r="H31" s="74">
        <f>'30'!D28</f>
        <v>247.5</v>
      </c>
      <c r="I31" s="75" t="str">
        <f>'30'!D29</f>
        <v>Velmi dobře</v>
      </c>
      <c r="J31" s="41"/>
      <c r="K31" s="43">
        <f t="shared" si="1"/>
        <v>247.5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31</v>
      </c>
      <c r="B32" s="70" t="str">
        <f>Startovka!B32</f>
        <v>Ivana Šteflovičová</v>
      </c>
      <c r="C32" s="70" t="str">
        <f>Startovka!C32</f>
        <v>Wake Up Your Brain Fireball</v>
      </c>
      <c r="D32" s="70" t="str">
        <f>Startovka!D32</f>
        <v>Border Collie</v>
      </c>
      <c r="E32" s="70" t="str">
        <f>Startovka!E32</f>
        <v>OB-Z</v>
      </c>
      <c r="F32" s="70" t="str">
        <f>Startovka!I3</f>
        <v>CACT O Pohár Moravy, Dvůr Nové Zámky</v>
      </c>
      <c r="G32" s="71">
        <f t="shared" si="0"/>
        <v>3</v>
      </c>
      <c r="H32" s="72">
        <f>'31'!D28</f>
        <v>302</v>
      </c>
      <c r="I32" s="75" t="str">
        <f>'31'!D29</f>
        <v>Výborně</v>
      </c>
      <c r="J32" s="41"/>
      <c r="K32" s="43">
        <f t="shared" si="1"/>
        <v>302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32</v>
      </c>
      <c r="B33" s="70" t="str">
        <f>Startovka!B33</f>
        <v>Anna Žárská</v>
      </c>
      <c r="C33" s="70" t="str">
        <f>Startovka!C33</f>
        <v>Elza</v>
      </c>
      <c r="D33" s="70" t="str">
        <f>Startovka!D33</f>
        <v>Kříženec</v>
      </c>
      <c r="E33" s="70" t="str">
        <f>Startovka!E33</f>
        <v>OB-Z</v>
      </c>
      <c r="F33" s="70" t="str">
        <f>Startovka!I3</f>
        <v>CACT O Pohár Moravy, Dvůr Nové Zámky</v>
      </c>
      <c r="G33" s="70">
        <f t="shared" si="0"/>
        <v>1</v>
      </c>
      <c r="H33" s="74">
        <f>'32'!D28</f>
        <v>307.5</v>
      </c>
      <c r="I33" s="75" t="str">
        <f>'32'!D29</f>
        <v>Výborně</v>
      </c>
      <c r="J33" s="41"/>
      <c r="K33" s="43">
        <f t="shared" si="1"/>
        <v>307.5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33</v>
      </c>
      <c r="B34" s="70" t="str">
        <f>Startovka!B34</f>
        <v>Zuzana Jašková</v>
      </c>
      <c r="C34" s="70" t="str">
        <f>Startovka!C34</f>
        <v>Young Majesty z Černobílých</v>
      </c>
      <c r="D34" s="70" t="str">
        <f>Startovka!D34</f>
        <v>Border Collie</v>
      </c>
      <c r="E34" s="70" t="str">
        <f>Startovka!E34</f>
        <v>OB-Z</v>
      </c>
      <c r="F34" s="70" t="str">
        <f>Startovka!I3</f>
        <v>CACT O Pohár Moravy, Dvůr Nové Zámky</v>
      </c>
      <c r="G34" s="71">
        <f t="shared" si="0"/>
        <v>5</v>
      </c>
      <c r="H34" s="72">
        <f>'33'!D28</f>
        <v>256.5</v>
      </c>
      <c r="I34" s="75" t="str">
        <f>'33'!D29</f>
        <v>Výborně</v>
      </c>
      <c r="J34" s="41"/>
      <c r="K34" s="43">
        <f t="shared" ref="K34:K51" si="5">IF(E34="OB-Z",(H34)," ")</f>
        <v>256.5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34</v>
      </c>
      <c r="B35" s="70" t="str">
        <f>Startovka!B35</f>
        <v>Soňa Šmajzrová</v>
      </c>
      <c r="C35" s="70" t="str">
        <f>Startovka!C35</f>
        <v>Bodie Magiko asteri</v>
      </c>
      <c r="D35" s="70" t="str">
        <f>Startovka!D35</f>
        <v>Knírač střední černý</v>
      </c>
      <c r="E35" s="70" t="str">
        <f>Startovka!E35</f>
        <v>OB-Z</v>
      </c>
      <c r="F35" s="70" t="str">
        <f>Startovka!I3</f>
        <v>CACT O Pohár Moravy, Dvůr Nové Zámky</v>
      </c>
      <c r="G35" s="70">
        <f t="shared" si="0"/>
        <v>8</v>
      </c>
      <c r="H35" s="74">
        <f>'34'!D28</f>
        <v>233</v>
      </c>
      <c r="I35" s="75" t="str">
        <f>'34'!D29</f>
        <v>Velmi dobře</v>
      </c>
      <c r="J35" s="41"/>
      <c r="K35" s="43">
        <f t="shared" si="5"/>
        <v>233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35</v>
      </c>
      <c r="B36" s="70" t="str">
        <f>Startovka!B36</f>
        <v>Monika Holínková</v>
      </c>
      <c r="C36" s="70" t="str">
        <f>Startovka!C36</f>
        <v>Expert Evil Edguy Rose Speedlight</v>
      </c>
      <c r="D36" s="70" t="str">
        <f>Startovka!D36</f>
        <v>PAT</v>
      </c>
      <c r="E36" s="70" t="str">
        <f>Startovka!E36</f>
        <v>OB-Z</v>
      </c>
      <c r="F36" s="70" t="str">
        <f>Startovka!I3</f>
        <v>CACT O Pohár Moravy, Dvůr Nové Zámky</v>
      </c>
      <c r="G36" s="71">
        <f t="shared" si="0"/>
        <v>7</v>
      </c>
      <c r="H36" s="72">
        <f>'35'!D28</f>
        <v>241</v>
      </c>
      <c r="I36" s="75" t="str">
        <f>'35'!D29</f>
        <v>Velmi dobře</v>
      </c>
      <c r="J36" s="41"/>
      <c r="K36" s="43">
        <f t="shared" si="5"/>
        <v>241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36</v>
      </c>
      <c r="B37" s="70" t="str">
        <f>Startovka!B37</f>
        <v>Vít Bartoš</v>
      </c>
      <c r="C37" s="70" t="str">
        <f>Startovka!C37</f>
        <v>Cynthia Fair Taworri</v>
      </c>
      <c r="D37" s="70" t="str">
        <f>Startovka!D37</f>
        <v>ACD</v>
      </c>
      <c r="E37" s="70" t="str">
        <f>Startovka!E37</f>
        <v>OB-Z</v>
      </c>
      <c r="F37" s="70" t="str">
        <f>Startovka!I3</f>
        <v>CACT O Pohár Moravy, Dvůr Nové Zámky</v>
      </c>
      <c r="G37" s="70">
        <f t="shared" si="0"/>
        <v>9</v>
      </c>
      <c r="H37" s="74">
        <f>'36'!D28</f>
        <v>179.5</v>
      </c>
      <c r="I37" s="75" t="str">
        <f>'36'!D29</f>
        <v>Nehodnocen</v>
      </c>
      <c r="J37" s="41"/>
      <c r="K37" s="43">
        <f t="shared" si="5"/>
        <v>179.5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37</v>
      </c>
      <c r="B38" s="70" t="str">
        <f>Startovka!B38</f>
        <v>Nela Prucková</v>
      </c>
      <c r="C38" s="70" t="str">
        <f>Startovka!C38</f>
        <v>Angie</v>
      </c>
      <c r="D38" s="70" t="str">
        <f>Startovka!D38</f>
        <v>NSDTR</v>
      </c>
      <c r="E38" s="70" t="str">
        <f>Startovka!E38</f>
        <v>OB-Z</v>
      </c>
      <c r="F38" s="70" t="str">
        <f>Startovka!I3</f>
        <v>CACT O Pohár Moravy, Dvůr Nové Zámky</v>
      </c>
      <c r="G38" s="71">
        <f t="shared" si="0"/>
        <v>2</v>
      </c>
      <c r="H38" s="72">
        <f>'37'!D28</f>
        <v>305.5</v>
      </c>
      <c r="I38" s="75" t="str">
        <f>'37'!D29</f>
        <v>Výborně</v>
      </c>
      <c r="J38" s="41"/>
      <c r="K38" s="43">
        <f t="shared" si="5"/>
        <v>305.5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CACT O Pohár Moravy, Dvůr Nové Zámky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CACT O Pohár Moravy, Dvůr Nové Zámky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CACT O Pohár Moravy, Dvůr Nové Zámky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CACT O Pohár Moravy, Dvůr Nové Zámky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CACT O Pohár Moravy, Dvůr Nové Zámky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CACT O Pohár Moravy, Dvůr Nové Zámky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CACT O Pohár Moravy, Dvůr Nové Zámky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CACT O Pohár Moravy, Dvůr Nové Zámky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CACT O Pohár Moravy, Dvůr Nové Zámky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CACT O Pohár Moravy, Dvůr Nové Zámky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CACT O Pohár Moravy, Dvůr Nové Zámky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CACT O Pohár Moravy, Dvůr Nové Zámky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CACT O Pohár Moravy, Dvůr Nové Zámky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Startovka!B28</f>
        <v>Eliza Bela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Startovka!C28</f>
        <v>Drake Ramoray Magistraliter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Startovka!D28</f>
        <v>Sheltie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27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Startovka!E28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Výsledky!G28</f>
        <v>9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181</v>
      </c>
      <c r="E28" s="101"/>
      <c r="F28" s="101"/>
      <c r="G28" s="101"/>
      <c r="H28" s="64">
        <f>SUM(G18:G27)</f>
        <v>181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6" workbookViewId="0">
      <selection activeCell="C16" sqref="C1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Startovka!B29</f>
        <v>Julia Hawlena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Startovka!C29</f>
        <v>Ozik Stella Wuno-Skilo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Startovka!D29</f>
        <v>Australský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28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Startovka!E29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Výsledky!G29</f>
        <v>8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Skok přes překážku a aport činky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 a položení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216.5</v>
      </c>
      <c r="E28" s="101"/>
      <c r="F28" s="101"/>
      <c r="G28" s="101"/>
      <c r="H28" s="64">
        <f>SUM(G18:G27)</f>
        <v>216.5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Startovka!B30</f>
        <v>Zita Přichystalová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Startovka!C30</f>
        <v>Besame Bay Vakonič Family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Startovka!D30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29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Startovka!E30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Výsledky!G30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6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18</v>
      </c>
      <c r="H20" s="64">
        <f t="shared" si="0"/>
        <v>18</v>
      </c>
      <c r="I20" s="64">
        <f t="shared" si="1"/>
        <v>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6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12</v>
      </c>
      <c r="H27" s="64">
        <f t="shared" si="0"/>
        <v>12</v>
      </c>
      <c r="I27" s="64">
        <f t="shared" si="1"/>
        <v>6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285.5</v>
      </c>
      <c r="E28" s="101"/>
      <c r="F28" s="101"/>
      <c r="G28" s="101"/>
      <c r="H28" s="64">
        <f>SUM(G18:G27)</f>
        <v>285.5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Startovka!B31</f>
        <v>Eva Pluháčková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Startovka!C31</f>
        <v>Fun Factory Dark Lavondyss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Startovka!D31</f>
        <v>Labrador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30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Startovka!E31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Výsledky!G31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12.75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247.5</v>
      </c>
      <c r="E28" s="101"/>
      <c r="F28" s="101"/>
      <c r="G28" s="101"/>
      <c r="H28" s="64">
        <f>SUM(G18:G27)</f>
        <v>247.5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Startovka!B32</f>
        <v>Ivana Šteflovičová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Startovka!C32</f>
        <v>Wake Up Your Brain Fireball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Startovka!D32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31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Startovka!E32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Výsledky!G32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302</v>
      </c>
      <c r="E28" s="101"/>
      <c r="F28" s="101"/>
      <c r="G28" s="101"/>
      <c r="H28" s="64">
        <f>SUM(G18:G27)</f>
        <v>302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Startovka!B33</f>
        <v>Anna Žárská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Startovka!C33</f>
        <v>Elza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Startovka!D33</f>
        <v>Kříženec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32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Startovka!E33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Výsledky!G33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307.5</v>
      </c>
      <c r="E28" s="101"/>
      <c r="F28" s="101"/>
      <c r="G28" s="101"/>
      <c r="H28" s="64">
        <f>SUM(G18:G27)</f>
        <v>307.5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Startovka!B34</f>
        <v>Zuzana Jašková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Startovka!C34</f>
        <v>Young Majesty z Černobílých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Startovka!D34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33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Startovka!E34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Výsledky!G34</f>
        <v>5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12.75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7.5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256.5</v>
      </c>
      <c r="E28" s="101"/>
      <c r="F28" s="101"/>
      <c r="G28" s="101"/>
      <c r="H28" s="64">
        <f>SUM(G18:G27)</f>
        <v>256.5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Startovka!B35</f>
        <v>Soňa Šmajzrová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Startovka!C35</f>
        <v>Bodie Magiko asteri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Startovka!D35</f>
        <v>Knírač střední černý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34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Startovka!E35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Výsledky!G35</f>
        <v>8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233</v>
      </c>
      <c r="E28" s="101"/>
      <c r="F28" s="101"/>
      <c r="G28" s="101"/>
      <c r="H28" s="64">
        <f>SUM(G18:G27)</f>
        <v>233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Startovka!B36</f>
        <v>Monika Holínková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Startovka!C36</f>
        <v>Expert Evil Edguy Rose Speedlight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Startovka!D36</f>
        <v>PAT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35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Startovka!E36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Výsledky!G36</f>
        <v>7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6.5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26</v>
      </c>
      <c r="H23" s="64">
        <f t="shared" si="0"/>
        <v>26</v>
      </c>
      <c r="I23" s="64">
        <f t="shared" si="1"/>
        <v>13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5.5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22</v>
      </c>
      <c r="H25" s="64">
        <f t="shared" si="0"/>
        <v>22</v>
      </c>
      <c r="I25" s="64">
        <f t="shared" si="1"/>
        <v>11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14</v>
      </c>
      <c r="H27" s="64">
        <f t="shared" si="0"/>
        <v>14</v>
      </c>
      <c r="I27" s="64">
        <f t="shared" si="1"/>
        <v>7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241</v>
      </c>
      <c r="E28" s="101"/>
      <c r="F28" s="101"/>
      <c r="G28" s="101"/>
      <c r="H28" s="64">
        <f>SUM(G18:G27)</f>
        <v>241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Startovka!B37</f>
        <v>Vít Bartoš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Startovka!C37</f>
        <v>Cynthia Fair Taworri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Startovka!D37</f>
        <v>ACD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36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Startovka!E37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Výsledky!G37</f>
        <v>9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15</v>
      </c>
      <c r="H19" s="64">
        <f t="shared" si="0"/>
        <v>15</v>
      </c>
      <c r="I19" s="64">
        <f t="shared" si="1"/>
        <v>7.5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179.5</v>
      </c>
      <c r="E28" s="101"/>
      <c r="F28" s="101"/>
      <c r="G28" s="101"/>
      <c r="H28" s="64">
        <f>SUM(G18:G27)</f>
        <v>179.5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zoomScale="89"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Jaroslava Kniežová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>Bacardi Blue Javael Bohemia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>Německý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</f>
        <v>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8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18</v>
      </c>
      <c r="H19" s="64">
        <f t="shared" si="0"/>
        <v>18</v>
      </c>
      <c r="I19" s="64">
        <f t="shared" si="1"/>
        <v>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20</v>
      </c>
      <c r="H22" s="64">
        <f t="shared" si="0"/>
        <v>20</v>
      </c>
      <c r="I22" s="64">
        <f t="shared" si="1"/>
        <v>10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6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18</v>
      </c>
      <c r="H23" s="64">
        <f t="shared" si="0"/>
        <v>18</v>
      </c>
      <c r="I23" s="64">
        <f t="shared" si="1"/>
        <v>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Přivolání se zastavením do stoje/sedu/lehu</v>
      </c>
      <c r="D27" s="66">
        <v>6.5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19.5</v>
      </c>
      <c r="H27" s="64">
        <f t="shared" si="0"/>
        <v>19.5</v>
      </c>
      <c r="I27" s="64">
        <f t="shared" si="1"/>
        <v>9.75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183.5</v>
      </c>
      <c r="E28" s="101"/>
      <c r="F28" s="101"/>
      <c r="G28" s="101"/>
      <c r="H28" s="64">
        <f>SUM(G18:G27)</f>
        <v>183.5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7" right="0.7" top="0.75" bottom="0.75" header="0.3" footer="0.3"/>
  <pageSetup paperSize="9" scale="75" fitToWidth="0" fitToHeight="0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E8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Kristýna Barošová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Renata Zdařilová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Startovka!B38</f>
        <v>Nela Prucková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Startovka!C38</f>
        <v>Angie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Startovka!D38</f>
        <v>NSDTR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37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Startovka!E38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Výsledky!G38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str">
        <f>IF(C13="OB-Z",Startovka!I7,IF(C13="OB1",Startovka!I11,IF(C13="OB2",Startovka!I15,IF(C13="OB3",Startovka!I19))))</f>
        <v>Kristýna Barošová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12.75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do čtverce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okolo kuželu a zpět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305.5</v>
      </c>
      <c r="E28" s="101"/>
      <c r="F28" s="101"/>
      <c r="G28" s="101"/>
      <c r="H28" s="64">
        <f>SUM(G18:G27)</f>
        <v>305.5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>Kristýna Barošová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Mind the Dog Star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</f>
        <v>3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6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18</v>
      </c>
      <c r="H23" s="64">
        <f t="shared" si="0"/>
        <v>18</v>
      </c>
      <c r="I23" s="64">
        <f t="shared" si="1"/>
        <v>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9.5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28.5</v>
      </c>
      <c r="H25" s="64">
        <f t="shared" si="0"/>
        <v>28.5</v>
      </c>
      <c r="I25" s="64">
        <f t="shared" si="1"/>
        <v>14.25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6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Přivolání se zastavením do stoje/sedu/lehu</v>
      </c>
      <c r="D27" s="66">
        <v>8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24</v>
      </c>
      <c r="H27" s="64">
        <f t="shared" si="0"/>
        <v>24</v>
      </c>
      <c r="I27" s="64">
        <f t="shared" si="1"/>
        <v>12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249.5</v>
      </c>
      <c r="E28" s="101"/>
      <c r="F28" s="101"/>
      <c r="G28" s="101"/>
      <c r="H28" s="64">
        <f>SUM(G18:G27)</f>
        <v>249.5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7" right="0.7" top="0.75" bottom="0.75" header="0.3" footer="0.3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Startovka!B4</f>
        <v>Petra Němcová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Startovka!C4</f>
        <v>Latif the Guardians of Albion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Startovka!D4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</f>
        <v>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Startovka!E4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Výsledky!G4</f>
        <v>2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9.5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19</v>
      </c>
      <c r="H19" s="64">
        <f t="shared" si="0"/>
        <v>19</v>
      </c>
      <c r="I19" s="64">
        <f t="shared" si="1"/>
        <v>9.5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20</v>
      </c>
      <c r="H24" s="64">
        <f t="shared" si="0"/>
        <v>20</v>
      </c>
      <c r="I24" s="64">
        <f t="shared" si="1"/>
        <v>10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9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36</v>
      </c>
      <c r="H26" s="64">
        <f t="shared" si="0"/>
        <v>36</v>
      </c>
      <c r="I26" s="64">
        <f t="shared" si="1"/>
        <v>18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Přivolání se zastavením do stoje/sedu/lehu</v>
      </c>
      <c r="D27" s="66">
        <v>7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21</v>
      </c>
      <c r="H27" s="64">
        <f t="shared" si="0"/>
        <v>21</v>
      </c>
      <c r="I27" s="64">
        <f t="shared" si="1"/>
        <v>10.5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253</v>
      </c>
      <c r="E28" s="101"/>
      <c r="F28" s="101"/>
      <c r="G28" s="101"/>
      <c r="H28" s="64">
        <f>SUM(G18:G27)</f>
        <v>253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Startovka!B5</f>
        <v>Iveta Matzenauerová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Startovka!C5</f>
        <v>A Need for Speed Crazy Pack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Startovka!D5</f>
        <v>Border Collie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</f>
        <v>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Startovka!E5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Výsledky!G5</f>
        <v>4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16</v>
      </c>
      <c r="H18" s="64">
        <f t="shared" ref="H18:H27" si="0">SUM(D18*F18)</f>
        <v>16</v>
      </c>
      <c r="I18" s="64">
        <f t="shared" ref="I18:I27" si="1">SUM(((D18+E18)*F18)/2)</f>
        <v>8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8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16</v>
      </c>
      <c r="H19" s="64">
        <f t="shared" si="0"/>
        <v>16</v>
      </c>
      <c r="I19" s="64">
        <f t="shared" si="1"/>
        <v>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6.5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26</v>
      </c>
      <c r="H22" s="64">
        <f t="shared" si="0"/>
        <v>26</v>
      </c>
      <c r="I22" s="64">
        <f t="shared" si="1"/>
        <v>13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Přivolání se zastavením do stoje/sedu/lehu</v>
      </c>
      <c r="D27" s="66">
        <v>9.5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28.5</v>
      </c>
      <c r="H27" s="64">
        <f t="shared" si="0"/>
        <v>28.5</v>
      </c>
      <c r="I27" s="64">
        <f t="shared" si="1"/>
        <v>14.25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226</v>
      </c>
      <c r="E28" s="101"/>
      <c r="F28" s="101"/>
      <c r="G28" s="101"/>
      <c r="H28" s="64">
        <f>SUM(G18:G27)</f>
        <v>226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5" workbookViewId="0">
      <selection activeCell="D23" sqref="D23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Startovka!B6</f>
        <v>Jaroslava Kniežová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Startovka!C6</f>
        <v>Aslan Barneco star of Highlands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Startovka!D6</f>
        <v>Sicilský chrt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Startovka!A6</f>
        <v>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Startovka!E6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Výsledky!G6</f>
        <v>9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7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14</v>
      </c>
      <c r="H18" s="64">
        <f t="shared" ref="H18:H27" si="0">SUM(D18*F18)</f>
        <v>14</v>
      </c>
      <c r="I18" s="64">
        <f t="shared" ref="I18:I27" si="1">SUM(((D18+E18)*F18)/2)</f>
        <v>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10</v>
      </c>
      <c r="H19" s="64">
        <f t="shared" si="0"/>
        <v>10</v>
      </c>
      <c r="I19" s="64">
        <f t="shared" si="1"/>
        <v>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0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Přivolání se zastavením do stoje/sedu/lehu</v>
      </c>
      <c r="D27" s="66">
        <v>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80</v>
      </c>
      <c r="E28" s="101"/>
      <c r="F28" s="101"/>
      <c r="G28" s="101"/>
      <c r="H28" s="64">
        <f>SUM(G18:G27)</f>
        <v>80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zoomScale="85" zoomScaleNormal="85"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Anna Musilová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CACT O Pohár Moravy, Dvůr Nové Zámky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45542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Marie Kohlová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Anna Musilová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Startovka!B7</f>
        <v>Michaela Slavíčková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Startovka!C7</f>
        <v>Abby's Elves Azari z Jesenické smečky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Startovka!D7</f>
        <v>NSDTR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Startovka!A7</f>
        <v>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Startovka!E7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Výsledky!G7</f>
        <v>5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Marie Kohlová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 a přivolání</v>
      </c>
      <c r="D21" s="66">
        <v>6.5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19.5</v>
      </c>
      <c r="H21" s="64">
        <f t="shared" si="0"/>
        <v>19.5</v>
      </c>
      <c r="I21" s="64">
        <f t="shared" si="1"/>
        <v>9.75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Chůze u nohy</v>
      </c>
      <c r="D22" s="66">
        <v>5.5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22</v>
      </c>
      <c r="H22" s="64">
        <f t="shared" si="0"/>
        <v>22</v>
      </c>
      <c r="I22" s="64">
        <f t="shared" si="1"/>
        <v>11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7.5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Pachová identifikace a aport</v>
      </c>
      <c r="D25" s="66">
        <v>7.5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22.5</v>
      </c>
      <c r="H25" s="64">
        <f t="shared" si="0"/>
        <v>22.5</v>
      </c>
      <c r="I25" s="64">
        <f t="shared" si="1"/>
        <v>11.25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10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40</v>
      </c>
      <c r="H26" s="64">
        <f t="shared" si="0"/>
        <v>40</v>
      </c>
      <c r="I26" s="64">
        <f t="shared" si="1"/>
        <v>20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Přivolání se zastavením do stoje/sedu/lehu</v>
      </c>
      <c r="D27" s="66">
        <v>9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27</v>
      </c>
      <c r="H27" s="64">
        <f t="shared" si="0"/>
        <v>27</v>
      </c>
      <c r="I27" s="64">
        <f t="shared" si="1"/>
        <v>13.5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225</v>
      </c>
      <c r="E28" s="101"/>
      <c r="F28" s="101"/>
      <c r="G28" s="101"/>
      <c r="H28" s="64">
        <f>SUM(G18:G27)</f>
        <v>225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2024-09-07T16:53:43Z</cp:lastPrinted>
  <dcterms:created xsi:type="dcterms:W3CDTF">2020-01-31T23:26:18Z</dcterms:created>
  <dcterms:modified xsi:type="dcterms:W3CDTF">2024-09-10T21:47:11Z</dcterms:modified>
</cp:coreProperties>
</file>