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914FD9FE-23B2-4B9A-BAD8-478E0F93D341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3" l="1"/>
  <c r="C7" i="52"/>
  <c r="C7" i="51"/>
  <c r="C7" i="50"/>
  <c r="C7" i="49"/>
  <c r="C7" i="48"/>
  <c r="C7" i="47"/>
  <c r="C7" i="46"/>
  <c r="C7" i="45"/>
  <c r="C7" i="44"/>
  <c r="C7" i="43"/>
  <c r="C7" i="42"/>
  <c r="C7" i="41"/>
  <c r="C7" i="40"/>
  <c r="C7" i="39"/>
  <c r="C7" i="38"/>
  <c r="C7" i="37"/>
  <c r="C7" i="36"/>
  <c r="C7" i="35"/>
  <c r="C7" i="34"/>
  <c r="C7" i="33"/>
  <c r="C7" i="32"/>
  <c r="C7" i="31"/>
  <c r="C7" i="30"/>
  <c r="C7" i="29"/>
  <c r="C7" i="28"/>
  <c r="C7" i="27"/>
  <c r="C7" i="26"/>
  <c r="C7" i="25"/>
  <c r="C7" i="24"/>
  <c r="C7" i="23"/>
  <c r="C7" i="22"/>
  <c r="C7" i="21"/>
  <c r="C7" i="20"/>
  <c r="C7" i="19"/>
  <c r="C7" i="18"/>
  <c r="C7" i="17"/>
  <c r="C7" i="16"/>
  <c r="C7" i="15"/>
  <c r="G13" i="3" l="1"/>
  <c r="C14" i="15" s="1"/>
  <c r="G14" i="3"/>
  <c r="C14" i="16" s="1"/>
  <c r="G15" i="3"/>
  <c r="C14" i="17" s="1"/>
  <c r="G16" i="3"/>
  <c r="C14" i="18" s="1"/>
  <c r="G17" i="3"/>
  <c r="C14" i="19" s="1"/>
  <c r="G18" i="3"/>
  <c r="C14" i="20" s="1"/>
  <c r="G19" i="3"/>
  <c r="C14" i="21" s="1"/>
  <c r="G20" i="3"/>
  <c r="C14" i="22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E6" i="3"/>
  <c r="E7" i="3"/>
  <c r="E8" i="3"/>
  <c r="E9" i="3"/>
  <c r="E10" i="3"/>
  <c r="M10" i="3" s="1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2"/>
  <c r="C27" i="21"/>
  <c r="C27" i="20"/>
  <c r="C27" i="19"/>
  <c r="C27" i="18"/>
  <c r="C27" i="17"/>
  <c r="C27" i="16"/>
  <c r="C27" i="15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7" i="14" s="1"/>
  <c r="C12" i="14"/>
  <c r="C11" i="14"/>
  <c r="C10" i="14"/>
  <c r="C9" i="14"/>
  <c r="C5" i="14"/>
  <c r="C4" i="14"/>
  <c r="C3" i="14"/>
  <c r="C13" i="13"/>
  <c r="C12" i="13"/>
  <c r="C11" i="13"/>
  <c r="C10" i="13"/>
  <c r="C9" i="13"/>
  <c r="C5" i="13"/>
  <c r="C4" i="13"/>
  <c r="C3" i="13"/>
  <c r="C13" i="12"/>
  <c r="C27" i="12" s="1"/>
  <c r="C12" i="12"/>
  <c r="C11" i="12"/>
  <c r="C10" i="12"/>
  <c r="C9" i="12"/>
  <c r="C5" i="12"/>
  <c r="C4" i="12"/>
  <c r="C3" i="12"/>
  <c r="C13" i="11"/>
  <c r="C7" i="11" s="1"/>
  <c r="C12" i="11"/>
  <c r="C11" i="11"/>
  <c r="C10" i="11"/>
  <c r="C9" i="11"/>
  <c r="C5" i="11"/>
  <c r="C4" i="11"/>
  <c r="C3" i="11"/>
  <c r="C13" i="10"/>
  <c r="C7" i="10" s="1"/>
  <c r="C12" i="10"/>
  <c r="C11" i="10"/>
  <c r="C10" i="10"/>
  <c r="C9" i="10"/>
  <c r="C5" i="10"/>
  <c r="C4" i="10"/>
  <c r="C3" i="10"/>
  <c r="C13" i="9"/>
  <c r="C27" i="9" s="1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M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M6" i="3"/>
  <c r="F19" i="3"/>
  <c r="F12" i="3"/>
  <c r="F18" i="3"/>
  <c r="F16" i="3"/>
  <c r="D14" i="53"/>
  <c r="D14" i="52"/>
  <c r="D14" i="51"/>
  <c r="D14" i="50"/>
  <c r="D14" i="48"/>
  <c r="D14" i="47"/>
  <c r="D14" i="46"/>
  <c r="I26" i="44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D14" i="14"/>
  <c r="D14" i="13"/>
  <c r="D14" i="12"/>
  <c r="D14" i="11"/>
  <c r="D14" i="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L15" i="3"/>
  <c r="M13" i="3"/>
  <c r="L13" i="3"/>
  <c r="M7" i="3"/>
  <c r="M3" i="3"/>
  <c r="F26" i="29"/>
  <c r="I26" i="29" s="1"/>
  <c r="C25" i="14" l="1"/>
  <c r="C7" i="14"/>
  <c r="C25" i="13"/>
  <c r="C7" i="13"/>
  <c r="C27" i="13"/>
  <c r="C21" i="12"/>
  <c r="C7" i="12"/>
  <c r="C27" i="11"/>
  <c r="C21" i="9"/>
  <c r="C7" i="9"/>
  <c r="C27" i="8"/>
  <c r="C27" i="7"/>
  <c r="C7" i="7"/>
  <c r="C27" i="6"/>
  <c r="C7" i="6"/>
  <c r="C19" i="5"/>
  <c r="C7" i="5"/>
  <c r="C27" i="4"/>
  <c r="C7" i="4"/>
  <c r="C27" i="10"/>
  <c r="D14" i="10"/>
  <c r="G20" i="44"/>
  <c r="G25" i="30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H21" i="40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F21" i="36"/>
  <c r="I21" i="36" s="1"/>
  <c r="E17" i="38"/>
  <c r="F24" i="38"/>
  <c r="I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H25" i="44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G26" i="42"/>
  <c r="G26" i="36"/>
  <c r="G24" i="48"/>
  <c r="D6" i="44"/>
  <c r="G26" i="44"/>
  <c r="D6" i="50"/>
  <c r="G26" i="50"/>
  <c r="G24" i="50"/>
  <c r="C23" i="29"/>
  <c r="L5" i="3"/>
  <c r="N7" i="3"/>
  <c r="C19" i="23"/>
  <c r="L9" i="3"/>
  <c r="M9" i="3"/>
  <c r="L10" i="3"/>
  <c r="N10" i="3"/>
  <c r="D14" i="18"/>
  <c r="L18" i="3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H21" i="48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L11" i="3"/>
  <c r="N8" i="3"/>
  <c r="L12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I24" i="44"/>
  <c r="G24" i="44" s="1"/>
  <c r="H20" i="52"/>
  <c r="H26" i="48"/>
  <c r="H26" i="34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D7" i="48"/>
  <c r="G26" i="40"/>
  <c r="G26" i="48"/>
  <c r="G21" i="48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D7" i="18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6" i="45" l="1"/>
  <c r="H25" i="40"/>
  <c r="G21" i="34"/>
  <c r="G24" i="38"/>
  <c r="G21" i="36"/>
  <c r="G25" i="50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17" l="1"/>
  <c r="I15" i="3" s="1"/>
  <c r="H15" i="3"/>
  <c r="D29" i="10"/>
  <c r="I8" i="3" s="1"/>
  <c r="H8" i="3"/>
  <c r="K8" i="3" s="1"/>
  <c r="D29" i="14"/>
  <c r="I12" i="3" s="1"/>
  <c r="H12" i="3"/>
  <c r="K12" i="3" s="1"/>
  <c r="D29" i="20"/>
  <c r="I18" i="3" s="1"/>
  <c r="H18" i="3"/>
  <c r="K46" i="3"/>
  <c r="H22" i="3"/>
  <c r="L2" i="3"/>
  <c r="H27" i="3"/>
  <c r="D29" i="18"/>
  <c r="I16" i="3" s="1"/>
  <c r="H16" i="3"/>
  <c r="D29" i="7"/>
  <c r="I5" i="3" s="1"/>
  <c r="H5" i="3"/>
  <c r="D29" i="11"/>
  <c r="I9" i="3" s="1"/>
  <c r="H9" i="3"/>
  <c r="D29" i="15"/>
  <c r="I13" i="3" s="1"/>
  <c r="H13" i="3"/>
  <c r="K43" i="3"/>
  <c r="H19" i="3"/>
  <c r="K47" i="3"/>
  <c r="H23" i="3"/>
  <c r="L4" i="3"/>
  <c r="H25" i="3"/>
  <c r="D29" i="12"/>
  <c r="I10" i="3" s="1"/>
  <c r="H10" i="3"/>
  <c r="D29" i="16"/>
  <c r="I14" i="3" s="1"/>
  <c r="H14" i="3"/>
  <c r="K44" i="3"/>
  <c r="H20" i="3"/>
  <c r="D29" i="26"/>
  <c r="I24" i="3" s="1"/>
  <c r="H24" i="3"/>
  <c r="D29" i="13"/>
  <c r="I11" i="3" s="1"/>
  <c r="H11" i="3"/>
  <c r="K11" i="3" s="1"/>
  <c r="D29" i="19"/>
  <c r="I17" i="3" s="1"/>
  <c r="H17" i="3"/>
  <c r="D29" i="23"/>
  <c r="I21" i="3" s="1"/>
  <c r="H21" i="3"/>
  <c r="L3" i="3"/>
  <c r="H26" i="3"/>
  <c r="D29" i="4"/>
  <c r="I2" i="3" s="1"/>
  <c r="H2" i="3"/>
  <c r="N2" i="3" s="1"/>
  <c r="M25" i="3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13" i="3"/>
  <c r="D29" i="9"/>
  <c r="I7" i="3" s="1"/>
  <c r="M17" i="3"/>
  <c r="D29" i="8"/>
  <c r="I6" i="3" s="1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3" i="3"/>
  <c r="M18" i="3"/>
  <c r="N17" i="3"/>
  <c r="M14" i="3"/>
  <c r="N14" i="3"/>
  <c r="M15" i="3"/>
  <c r="N15" i="3"/>
  <c r="K2" i="3" l="1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11" i="3" l="1"/>
  <c r="C14" i="13" s="1"/>
  <c r="G12" i="3"/>
  <c r="C14" i="14" s="1"/>
  <c r="G10" i="3"/>
  <c r="C14" i="12" s="1"/>
  <c r="G9" i="3"/>
  <c r="C14" i="11" s="1"/>
  <c r="G7" i="3"/>
  <c r="C14" i="9" s="1"/>
  <c r="G5" i="3"/>
  <c r="C14" i="7" s="1"/>
  <c r="G8" i="3"/>
  <c r="C14" i="10" s="1"/>
  <c r="G4" i="3"/>
  <c r="C14" i="6" s="1"/>
  <c r="G6" i="3"/>
  <c r="C14" i="8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<sst xmlns="http://schemas.openxmlformats.org/spreadsheetml/2006/main" count="1333" uniqueCount="128">
  <si>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</si>
  <si>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</si>
  <si>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</si>
  <si>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</si>
  <si>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</si>
  <si>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</si>
  <si>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</si>
  <si>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</si>
  <si>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</si>
  <si>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</si>
  <si>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</si>
  <si>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</si>
  <si>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</si>
  <si>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</si>
  <si>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</si>
  <si>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</si>
  <si>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</si>
  <si>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</si>
  <si>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</si>
  <si>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</si>
  <si>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</si>
  <si>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</si>
  <si>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</si>
  <si>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</si>
  <si>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</si>
  <si>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</si>
  <si>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</si>
  <si>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</si>
  <si>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</si>
  <si>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</si>
  <si>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</si>
  <si>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</si>
  <si>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</si>
  <si>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</si>
  <si>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</si>
  <si>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</si>
  <si>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</si>
  <si>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</si>
  <si>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</si>
  <si>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</si>
  <si>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</si>
  <si>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</si>
  <si>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</si>
  <si>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</si>
  <si>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</si>
  <si>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</si>
  <si>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</si>
  <si>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</si>
  <si>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</si>
  <si>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</si>
  <si>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</si>
  <si>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</si>
  <si>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</si>
  <si>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</si>
  <si>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</si>
  <si>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</si>
  <si>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</si>
  <si>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</si>
  <si>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</si>
  <si>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</si>
  <si>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</si>
  <si>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</si>
  <si>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</si>
  <si>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</si>
  <si>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</si>
  <si>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</si>
  <si>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</si>
  <si>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</si>
  <si>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</si>
  <si>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</si>
  <si>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</si>
  <si>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</si>
  <si>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</si>
  <si>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</si>
  <si>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</si>
  <si>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</si>
  <si>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</si>
  <si>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</si>
  <si>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</si>
  <si>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</si>
  <si>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</si>
  <si>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</si>
  <si>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</si>
  <si>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</si>
  <si>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Lada Richterová</t>
  </si>
  <si>
    <t>Speciál začátečníků dle OB-Z</t>
  </si>
  <si>
    <t>Vilemína Kracíková</t>
  </si>
  <si>
    <t>Radka Kopecká</t>
  </si>
  <si>
    <t>1.</t>
  </si>
  <si>
    <t>Vendula Drahoňovská</t>
  </si>
  <si>
    <t>Hoki Spirneo</t>
  </si>
  <si>
    <t xml:space="preserve">2. </t>
  </si>
  <si>
    <t>Keteřina Veinlichová</t>
  </si>
  <si>
    <t>Rey F1</t>
  </si>
  <si>
    <t>kříženec</t>
  </si>
  <si>
    <t>3.</t>
  </si>
  <si>
    <t>Barbora Smolková</t>
  </si>
  <si>
    <t>Batty Unicorn Jackie Sky Trip</t>
  </si>
  <si>
    <t>BOC</t>
  </si>
  <si>
    <t>4.</t>
  </si>
  <si>
    <t>Martina Macková</t>
  </si>
  <si>
    <t>Aderyn Celtic Highlander</t>
  </si>
  <si>
    <t>Holandský ovčák</t>
  </si>
  <si>
    <t>5.</t>
  </si>
  <si>
    <t>Milena Krejčová</t>
  </si>
  <si>
    <t>Jackie Brown Asbrete</t>
  </si>
  <si>
    <t xml:space="preserve">6. </t>
  </si>
  <si>
    <t>Markéta Šrámková</t>
  </si>
  <si>
    <t>Magnum de Alphaville Bohemia</t>
  </si>
  <si>
    <t>BOM</t>
  </si>
  <si>
    <t>7.</t>
  </si>
  <si>
    <t>8.</t>
  </si>
  <si>
    <t>Beata Soukupová</t>
  </si>
  <si>
    <t xml:space="preserve">Eddy Your Dream Come True </t>
  </si>
  <si>
    <t>9.</t>
  </si>
  <si>
    <t>Veronika Šormová</t>
  </si>
  <si>
    <t>Charlie Heraldův Poklad</t>
  </si>
  <si>
    <t>zlatý retrivr</t>
  </si>
  <si>
    <t>10.</t>
  </si>
  <si>
    <t>Anna Musilová</t>
  </si>
  <si>
    <t>Bicori Qwefi Family Geluze</t>
  </si>
  <si>
    <t>11.</t>
  </si>
  <si>
    <t>Barbora Zámišová</t>
  </si>
  <si>
    <t>Dobby Is Free Infinity Paw</t>
  </si>
  <si>
    <t>SBT</t>
  </si>
  <si>
    <t>Blanka Čápová</t>
  </si>
  <si>
    <t>Desert Rose from Valachian Highland</t>
  </si>
  <si>
    <t xml:space="preserve">chodský pes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</si>
</sst>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  <xf numFmtId="164" fontId="2" fillId="14" borderId="0" xfId="5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topLeftCell="C1" workbookViewId="0">
      <selection activeCell="E2" sqref="E2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 t="s">
        <v>88</v>
      </c>
      <c r="B2" s="67" t="s">
        <v>122</v>
      </c>
      <c r="C2" s="67" t="s">
        <v>123</v>
      </c>
      <c r="D2" s="67" t="s">
        <v>124</v>
      </c>
      <c r="E2" s="7" t="s">
        <v>17</v>
      </c>
      <c r="F2" s="8"/>
      <c r="H2" s="9" t="s">
        <v>7</v>
      </c>
      <c r="I2" s="83" t="s">
        <v>84</v>
      </c>
      <c r="J2" s="83"/>
      <c r="K2" s="83"/>
    </row>
    <row r="3" spans="1:11" ht="15.6" x14ac:dyDescent="0.3">
      <c r="A3" s="5" t="s">
        <v>91</v>
      </c>
      <c r="B3" s="67" t="s">
        <v>92</v>
      </c>
      <c r="C3" s="67" t="s">
        <v>93</v>
      </c>
      <c r="D3" s="67" t="s">
        <v>94</v>
      </c>
      <c r="E3" s="7" t="s">
        <v>17</v>
      </c>
      <c r="F3" s="8"/>
      <c r="H3" s="10" t="s">
        <v>8</v>
      </c>
      <c r="I3" s="84" t="s">
        <v>85</v>
      </c>
      <c r="J3" s="84"/>
      <c r="K3" s="84"/>
    </row>
    <row r="4" spans="1:11" ht="16.2" thickBot="1" x14ac:dyDescent="0.35">
      <c r="A4" s="5" t="s">
        <v>95</v>
      </c>
      <c r="B4" s="67" t="s">
        <v>96</v>
      </c>
      <c r="C4" s="67" t="s">
        <v>97</v>
      </c>
      <c r="D4" s="67" t="s">
        <v>98</v>
      </c>
      <c r="E4" s="7" t="s">
        <v>17</v>
      </c>
      <c r="F4" s="8"/>
      <c r="H4" s="11" t="s">
        <v>10</v>
      </c>
      <c r="I4" s="85">
        <v>45605</v>
      </c>
      <c r="J4" s="85"/>
      <c r="K4" s="85"/>
    </row>
    <row r="5" spans="1:11" ht="16.2" thickBot="1" x14ac:dyDescent="0.35">
      <c r="A5" s="5" t="s">
        <v>99</v>
      </c>
      <c r="B5" s="67" t="s">
        <v>100</v>
      </c>
      <c r="C5" s="67" t="s">
        <v>101</v>
      </c>
      <c r="D5" s="67" t="s">
        <v>102</v>
      </c>
      <c r="E5" s="7" t="s">
        <v>17</v>
      </c>
      <c r="F5" s="8"/>
    </row>
    <row r="6" spans="1:11" ht="18" x14ac:dyDescent="0.35">
      <c r="A6" s="5" t="s">
        <v>103</v>
      </c>
      <c r="B6" s="67" t="s">
        <v>104</v>
      </c>
      <c r="C6" s="67" t="s">
        <v>105</v>
      </c>
      <c r="D6" s="67" t="s">
        <v>98</v>
      </c>
      <c r="E6" s="7" t="s">
        <v>17</v>
      </c>
      <c r="F6" s="8"/>
      <c r="H6" s="86" t="s">
        <v>11</v>
      </c>
      <c r="I6" s="86"/>
      <c r="J6" s="86"/>
      <c r="K6" s="86"/>
    </row>
    <row r="7" spans="1:11" ht="15.6" x14ac:dyDescent="0.3">
      <c r="A7" s="5" t="s">
        <v>106</v>
      </c>
      <c r="B7" s="67" t="s">
        <v>107</v>
      </c>
      <c r="C7" s="67" t="s">
        <v>108</v>
      </c>
      <c r="D7" s="67" t="s">
        <v>109</v>
      </c>
      <c r="E7" s="7" t="s">
        <v>17</v>
      </c>
      <c r="F7" s="8"/>
      <c r="H7" s="12" t="s">
        <v>12</v>
      </c>
      <c r="I7" s="13" t="s">
        <v>86</v>
      </c>
      <c r="J7" s="14" t="s">
        <v>13</v>
      </c>
      <c r="K7" s="68"/>
    </row>
    <row r="8" spans="1:11" ht="16.2" thickBot="1" x14ac:dyDescent="0.35">
      <c r="A8" s="5" t="s">
        <v>110</v>
      </c>
      <c r="B8" s="67" t="s">
        <v>89</v>
      </c>
      <c r="C8" s="67" t="s">
        <v>90</v>
      </c>
      <c r="D8" s="67" t="s">
        <v>127</v>
      </c>
      <c r="E8" s="7" t="s">
        <v>17</v>
      </c>
      <c r="F8" s="8"/>
      <c r="H8" s="15" t="s">
        <v>15</v>
      </c>
      <c r="I8" s="16" t="s">
        <v>87</v>
      </c>
      <c r="J8" s="17" t="s">
        <v>16</v>
      </c>
      <c r="K8" s="69"/>
    </row>
    <row r="9" spans="1:11" ht="16.2" thickBot="1" x14ac:dyDescent="0.35">
      <c r="A9" s="5" t="s">
        <v>111</v>
      </c>
      <c r="B9" s="67" t="s">
        <v>112</v>
      </c>
      <c r="C9" s="67" t="s">
        <v>113</v>
      </c>
      <c r="D9" s="67" t="s">
        <v>98</v>
      </c>
      <c r="E9" s="7" t="s">
        <v>17</v>
      </c>
      <c r="F9" s="8"/>
    </row>
    <row r="10" spans="1:11" ht="18" x14ac:dyDescent="0.35">
      <c r="A10" s="5" t="s">
        <v>114</v>
      </c>
      <c r="B10" s="67" t="s">
        <v>115</v>
      </c>
      <c r="C10" s="67" t="s">
        <v>116</v>
      </c>
      <c r="D10" s="67" t="s">
        <v>117</v>
      </c>
      <c r="E10" s="7" t="s">
        <v>17</v>
      </c>
      <c r="F10" s="8"/>
      <c r="H10" s="87" t="s">
        <v>18</v>
      </c>
      <c r="I10" s="87"/>
      <c r="J10" s="87"/>
      <c r="K10" s="87"/>
    </row>
    <row r="11" spans="1:11" ht="15.6" x14ac:dyDescent="0.3">
      <c r="A11" s="5" t="s">
        <v>118</v>
      </c>
      <c r="B11" s="67" t="s">
        <v>119</v>
      </c>
      <c r="C11" s="67" t="s">
        <v>120</v>
      </c>
      <c r="D11" s="67" t="s">
        <v>98</v>
      </c>
      <c r="E11" s="7" t="s">
        <v>17</v>
      </c>
      <c r="F11" s="8"/>
      <c r="H11" s="18" t="s">
        <v>12</v>
      </c>
      <c r="I11" s="13"/>
      <c r="J11" s="19" t="s">
        <v>13</v>
      </c>
      <c r="K11" s="68" t="s">
        <v>14</v>
      </c>
    </row>
    <row r="12" spans="1:11" ht="16.2" thickBot="1" x14ac:dyDescent="0.35">
      <c r="A12" s="5" t="s">
        <v>121</v>
      </c>
      <c r="B12" s="67" t="s">
        <v>125</v>
      </c>
      <c r="C12" s="67" t="s">
        <v>126</v>
      </c>
      <c r="D12" s="67" t="s">
        <v>98</v>
      </c>
      <c r="E12" s="7" t="s">
        <v>17</v>
      </c>
      <c r="F12" s="8"/>
      <c r="H12" s="20" t="s">
        <v>15</v>
      </c>
      <c r="I12" s="16"/>
      <c r="J12" s="21" t="s">
        <v>16</v>
      </c>
      <c r="K12" s="69" t="s">
        <v>14</v>
      </c>
    </row>
    <row r="13" spans="1:11" ht="16.2" thickBot="1" x14ac:dyDescent="0.35">
      <c r="A13" s="5"/>
      <c r="B13" s="67"/>
      <c r="C13" s="67"/>
      <c r="D13" s="67"/>
      <c r="E13" s="7"/>
      <c r="F13" s="8"/>
    </row>
    <row r="14" spans="1:11" ht="18" x14ac:dyDescent="0.35">
      <c r="A14" s="5"/>
      <c r="B14" s="67"/>
      <c r="C14" s="67"/>
      <c r="D14" s="67"/>
      <c r="E14" s="7"/>
      <c r="F14" s="8"/>
      <c r="H14" s="88" t="s">
        <v>19</v>
      </c>
      <c r="I14" s="88"/>
      <c r="J14" s="88"/>
      <c r="K14" s="88"/>
    </row>
    <row r="15" spans="1:11" ht="15.6" x14ac:dyDescent="0.3">
      <c r="A15" s="5"/>
      <c r="B15" s="67"/>
      <c r="C15" s="67"/>
      <c r="D15" s="67"/>
      <c r="E15" s="7"/>
      <c r="F15" s="8"/>
      <c r="H15" s="22" t="s">
        <v>12</v>
      </c>
      <c r="I15" s="13"/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67"/>
      <c r="D16" s="67"/>
      <c r="E16" s="7"/>
      <c r="F16" s="8"/>
      <c r="H16" s="24" t="s">
        <v>15</v>
      </c>
      <c r="I16" s="16"/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2" t="s">
        <v>20</v>
      </c>
      <c r="I18" s="82"/>
      <c r="J18" s="82"/>
      <c r="K18" s="82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/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21" workbookViewId="0">
      <selection activeCell="G13" sqref="G13 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4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4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Startovka!B8</f>
        <v>Vendula Drahoňovská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Startovka!C8</f>
        <v>Hoki Spirneo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Startovka!D8</f>
        <v xml:space="preserve">chodský pes 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Startovka!A8</f>
        <v>7.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Startovka!E8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Výsledky!G8</f>
        <v>11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>
        <v>0</v>
      </c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7.5</v>
      </c>
      <c r="E19" s="61">
        <v>7.5</v>
      </c>
      <c r="F19" s="62">
        <f>IF(C13="OB-Z",Cviky!C4,IF(C13="OB1",Cviky!G4,IF(C13="OB2",Cviky!K4,IF(C13="OB3",Cviky!O4," "))))</f>
        <v>3</v>
      </c>
      <c r="G19" s="63">
        <f>IF(E17="není",H19,I19)</f>
        <v>22.5</v>
      </c>
      <c r="H19" s="64">
        <f t="shared" si="0"/>
        <v>22.5</v>
      </c>
      <c r="I19" s="64">
        <f t="shared" si="1"/>
        <v>22.5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7.5</v>
      </c>
      <c r="E20" s="61">
        <v>7.5</v>
      </c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22.5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6</v>
      </c>
      <c r="E21" s="61">
        <v>6</v>
      </c>
      <c r="F21" s="62">
        <f>IF(C13="OB-Z",Cviky!C6,IF(C13="OB1",Cviky!G6,IF(C13="OB2",Cviky!K6,IF(C13="OB3",Cviky!O6," "))))</f>
        <v>4</v>
      </c>
      <c r="G21" s="63">
        <f>IF(E17="není",H21,I21)</f>
        <v>24</v>
      </c>
      <c r="H21" s="64">
        <f t="shared" si="0"/>
        <v>24</v>
      </c>
      <c r="I21" s="64">
        <f t="shared" si="1"/>
        <v>24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7.5</v>
      </c>
      <c r="E22" s="61">
        <v>7.5</v>
      </c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30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</v>
      </c>
      <c r="D23" s="66">
        <v>5</v>
      </c>
      <c r="E23" s="61">
        <v>5</v>
      </c>
      <c r="F23" s="62">
        <f>IF(C13="OB-Z",Cviky!C8,IF(C13="OB1",Cviky!G8,IF(C13="OB2",Cviky!K8,IF(C13="OB3",Cviky!O8," "))))</f>
        <v>3</v>
      </c>
      <c r="G23" s="63">
        <f>IF(E17="není",H23,I23)</f>
        <v>15</v>
      </c>
      <c r="H23" s="64">
        <f t="shared" si="0"/>
        <v>15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kuželu a zpět</v>
      </c>
      <c r="D24" s="66">
        <v>7</v>
      </c>
      <c r="E24" s="61">
        <v>7</v>
      </c>
      <c r="F24" s="62">
        <f>IF(C13="OB-Z",Cviky!C9,IF(C13="OB1",Cviky!G9,IF(C13="OB2",Cviky!K9,IF(C13="OB3",Cviky!O9," "))))</f>
        <v>3</v>
      </c>
      <c r="G24" s="63">
        <f>IF(E17="není",H24,I24)</f>
        <v>21</v>
      </c>
      <c r="H24" s="64">
        <f t="shared" si="0"/>
        <v>21</v>
      </c>
      <c r="I24" s="64">
        <f t="shared" si="1"/>
        <v>21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9</v>
      </c>
      <c r="E25" s="61">
        <v>9</v>
      </c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36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9</v>
      </c>
      <c r="E26" s="61">
        <v>9</v>
      </c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27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7</v>
      </c>
      <c r="E27" s="61">
        <v>7</v>
      </c>
      <c r="F27" s="62">
        <f>IF(C13="OB-Z",Cviky!C12,IF(C13="OB1",Cviky!G12,IF(C13="OB2",Cviky!K12,IF(C13="OB3",Cviky!O12," "))))</f>
        <v>2</v>
      </c>
      <c r="G27" s="63">
        <f>IF(E17="není",H27,I27)</f>
        <v>14</v>
      </c>
      <c r="H27" s="64">
        <f t="shared" si="0"/>
        <v>14</v>
      </c>
      <c r="I27" s="64">
        <f t="shared" si="1"/>
        <v>14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212</v>
      </c>
      <c r="E28" s="101"/>
      <c r="F28" s="101"/>
      <c r="G28" s="101"/>
      <c r="H28" s="64">
        <f>SUM(G18:G27)</f>
        <v>212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14" workbookViewId="0">
      <selection activeCell="D31" sqref="D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4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4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Startovka!B9</f>
        <v>Beata Soukupová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Startovka!C9</f>
        <v xml:space="preserve">Eddy Your Dream Come True 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Startovka!D9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Startovka!A9</f>
        <v>8.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Startovka!E9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Výsledky!G9</f>
        <v>7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8</v>
      </c>
      <c r="E19" s="61">
        <v>8</v>
      </c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24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8.5</v>
      </c>
      <c r="E20" s="61">
        <v>8.5</v>
      </c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25.5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8.5</v>
      </c>
      <c r="E21" s="61">
        <v>8.5</v>
      </c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34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7.5</v>
      </c>
      <c r="E22" s="61">
        <v>7.5</v>
      </c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30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</v>
      </c>
      <c r="D23" s="66">
        <v>0</v>
      </c>
      <c r="E23" s="61">
        <v>0</v>
      </c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kuželu a zpět</v>
      </c>
      <c r="D24" s="66">
        <v>8.5</v>
      </c>
      <c r="E24" s="61">
        <v>8.5</v>
      </c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25.5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7</v>
      </c>
      <c r="E25" s="61">
        <v>7</v>
      </c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28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9</v>
      </c>
      <c r="E26" s="61">
        <v>9</v>
      </c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27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>
        <v>9</v>
      </c>
      <c r="F27" s="62">
        <f>IF(C13="OB-Z",Cviky!C12,IF(C13="OB1",Cviky!G12,IF(C13="OB2",Cviky!K12,IF(C13="OB3",Cviky!O12," "))))</f>
        <v>2</v>
      </c>
      <c r="G27" s="63">
        <f>IF(E17="není",H27,I27)</f>
        <v>19</v>
      </c>
      <c r="H27" s="64">
        <f t="shared" si="0"/>
        <v>20</v>
      </c>
      <c r="I27" s="64">
        <f t="shared" si="1"/>
        <v>19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243</v>
      </c>
      <c r="E28" s="101"/>
      <c r="F28" s="101"/>
      <c r="G28" s="101"/>
      <c r="H28" s="64">
        <f>SUM(G18:G27)</f>
        <v>243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15" workbookViewId="0">
      <selection activeCell="D22" sqref="D2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4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4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Startovka!B10</f>
        <v>Veronika Šormová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Startovka!C10</f>
        <v>Charlie Heraldův Poklad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Startovka!D10</f>
        <v>zlatý retrivr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Startovka!A10</f>
        <v>9.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Startovka!E10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Výsledky!G10</f>
        <v>6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8.5</v>
      </c>
      <c r="E19" s="61">
        <v>8.5</v>
      </c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25.5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8.5</v>
      </c>
      <c r="E20" s="61">
        <v>8.5</v>
      </c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25.5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9.5</v>
      </c>
      <c r="E21" s="61">
        <v>9.5</v>
      </c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38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5</v>
      </c>
      <c r="E22" s="61">
        <v>5</v>
      </c>
      <c r="F22" s="62">
        <f>IF(C13="OB-Z",Cviky!C7,IF(C13="OB1",Cviky!G7,IF(C13="OB2",Cviky!K7,IF(C13="OB3",Cviky!O7," "))))</f>
        <v>4</v>
      </c>
      <c r="G22" s="63">
        <f>IF(E17="není",H22,I22)</f>
        <v>20</v>
      </c>
      <c r="H22" s="64">
        <f t="shared" si="0"/>
        <v>20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</v>
      </c>
      <c r="D23" s="66">
        <v>7</v>
      </c>
      <c r="E23" s="61">
        <v>7</v>
      </c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21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kuželu a zpět</v>
      </c>
      <c r="D24" s="66">
        <v>9.5</v>
      </c>
      <c r="E24" s="61">
        <v>9.5</v>
      </c>
      <c r="F24" s="62">
        <f>IF(C13="OB-Z",Cviky!C9,IF(C13="OB1",Cviky!G9,IF(C13="OB2",Cviky!K9,IF(C13="OB3",Cviky!O9," "))))</f>
        <v>3</v>
      </c>
      <c r="G24" s="63">
        <f>IF(E17="není",H24,I24)</f>
        <v>28.5</v>
      </c>
      <c r="H24" s="64">
        <f t="shared" si="0"/>
        <v>28.5</v>
      </c>
      <c r="I24" s="64">
        <f t="shared" si="1"/>
        <v>28.5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9</v>
      </c>
      <c r="E25" s="61">
        <v>9</v>
      </c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36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6.5</v>
      </c>
      <c r="E26" s="61">
        <v>6.5</v>
      </c>
      <c r="F26" s="62">
        <f>IF(C13="OB-Z",Cviky!C11,IF(C13="OB1",Cviky!G11,IF(C13="OB2",Cviky!K11,IF(C13="OB3",Cviky!O11," "))))</f>
        <v>3</v>
      </c>
      <c r="G26" s="63">
        <f>IF(E17="není",H26,I26)</f>
        <v>19.5</v>
      </c>
      <c r="H26" s="64">
        <f t="shared" si="0"/>
        <v>19.5</v>
      </c>
      <c r="I26" s="64">
        <f t="shared" si="1"/>
        <v>19.5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9.5</v>
      </c>
      <c r="E27" s="61">
        <v>8</v>
      </c>
      <c r="F27" s="62">
        <f>IF(C13="OB-Z",Cviky!C12,IF(C13="OB1",Cviky!G12,IF(C13="OB2",Cviky!K12,IF(C13="OB3",Cviky!O12," "))))</f>
        <v>2</v>
      </c>
      <c r="G27" s="63">
        <f>IF(E17="není",H27,I27)</f>
        <v>17.5</v>
      </c>
      <c r="H27" s="64">
        <f t="shared" si="0"/>
        <v>19</v>
      </c>
      <c r="I27" s="64">
        <f t="shared" si="1"/>
        <v>17.5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261.5</v>
      </c>
      <c r="E28" s="101"/>
      <c r="F28" s="101"/>
      <c r="G28" s="101"/>
      <c r="H28" s="64">
        <f>SUM(G18:G27)</f>
        <v>261.5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16" workbookViewId="0">
      <selection activeCell="D23" sqref="D23:D2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4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4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Startovka!B11</f>
        <v>Anna Musilová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Startovka!C11</f>
        <v>Bicori Qwefi Family Geluze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Startovka!D11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Startovka!A11</f>
        <v>10.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Startovka!E11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Výsledky!G11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9.5</v>
      </c>
      <c r="E19" s="61">
        <v>9.5</v>
      </c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28.5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10</v>
      </c>
      <c r="E20" s="61">
        <v>10</v>
      </c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30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10</v>
      </c>
      <c r="E21" s="61">
        <v>10</v>
      </c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40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10</v>
      </c>
      <c r="E22" s="61">
        <v>10</v>
      </c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40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</v>
      </c>
      <c r="D23" s="66">
        <v>9.5</v>
      </c>
      <c r="E23" s="61">
        <v>9.5</v>
      </c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28.5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kuželu a zpět</v>
      </c>
      <c r="D24" s="66">
        <v>10</v>
      </c>
      <c r="E24" s="61">
        <v>10</v>
      </c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30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>
        <v>10</v>
      </c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40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>
        <v>10</v>
      </c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30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>
        <v>10</v>
      </c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20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317</v>
      </c>
      <c r="E28" s="101"/>
      <c r="F28" s="101"/>
      <c r="G28" s="101"/>
      <c r="H28" s="64">
        <f>SUM(G18:G27)</f>
        <v>317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12" workbookViewId="0">
      <selection activeCell="C32" sqref="C3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4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4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Startovka!B12</f>
        <v>Blanka Čápová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Startovka!C12</f>
        <v>Desert Rose from Valachian Highland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Startovka!D12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Startovka!A12</f>
        <v>11.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Startovka!E12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Výsledky!G12</f>
        <v>10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>
        <v>9</v>
      </c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27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9</v>
      </c>
      <c r="E19" s="61">
        <v>9</v>
      </c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27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</v>
      </c>
      <c r="E20" s="61">
        <v>9</v>
      </c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27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9</v>
      </c>
      <c r="E21" s="61">
        <v>9</v>
      </c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36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5</v>
      </c>
      <c r="E22" s="61">
        <v>5</v>
      </c>
      <c r="F22" s="62">
        <f>IF(C13="OB-Z",Cviky!C7,IF(C13="OB1",Cviky!G7,IF(C13="OB2",Cviky!K7,IF(C13="OB3",Cviky!O7," "))))</f>
        <v>4</v>
      </c>
      <c r="G22" s="63">
        <f>IF(E17="není",H22,I22)</f>
        <v>20</v>
      </c>
      <c r="H22" s="64">
        <f t="shared" si="0"/>
        <v>20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</v>
      </c>
      <c r="D23" s="66">
        <v>0</v>
      </c>
      <c r="E23" s="61">
        <v>0</v>
      </c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kuželu a zpět</v>
      </c>
      <c r="D24" s="66">
        <v>7.5</v>
      </c>
      <c r="E24" s="61">
        <v>7.5</v>
      </c>
      <c r="F24" s="62">
        <f>IF(C13="OB-Z",Cviky!C9,IF(C13="OB1",Cviky!G9,IF(C13="OB2",Cviky!K9,IF(C13="OB3",Cviky!O9," "))))</f>
        <v>3</v>
      </c>
      <c r="G24" s="63">
        <f>IF(E17="není",H24,I24)</f>
        <v>22.5</v>
      </c>
      <c r="H24" s="64">
        <f t="shared" si="0"/>
        <v>22.5</v>
      </c>
      <c r="I24" s="64">
        <f t="shared" si="1"/>
        <v>22.5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7</v>
      </c>
      <c r="E25" s="61">
        <v>7</v>
      </c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28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>
        <v>10</v>
      </c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30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7</v>
      </c>
      <c r="E27" s="61">
        <v>5</v>
      </c>
      <c r="F27" s="62">
        <f>IF(C13="OB-Z",Cviky!C12,IF(C13="OB1",Cviky!G12,IF(C13="OB2",Cviky!K12,IF(C13="OB3",Cviky!O12," "))))</f>
        <v>2</v>
      </c>
      <c r="G27" s="63">
        <f>IF(E17="není",H27,I27)</f>
        <v>12</v>
      </c>
      <c r="H27" s="64">
        <f t="shared" si="0"/>
        <v>14</v>
      </c>
      <c r="I27" s="64">
        <f t="shared" si="1"/>
        <v>12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229.5</v>
      </c>
      <c r="E28" s="101"/>
      <c r="F28" s="101"/>
      <c r="G28" s="101"/>
      <c r="H28" s="64">
        <f>SUM(G18:G27)</f>
        <v>229.5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16"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9"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topLeftCell="A2" workbookViewId="0">
      <selection activeCell="B12" sqref="B12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/>
      <c r="G3" s="34">
        <f>IF(F3="Celkový dojem",2,IF(F3="Odložení vsedě ve skupině",3,IF(F3="Odložení za pochodu",3,4)))</f>
        <v>4</v>
      </c>
      <c r="I3" s="37">
        <v>1</v>
      </c>
      <c r="J3" s="38"/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6" x14ac:dyDescent="0.3">
      <c r="A4" s="37">
        <v>2</v>
      </c>
      <c r="B4" s="38" t="s">
        <v>74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/>
      <c r="G4" s="34">
        <f t="shared" ref="G4:G11" si="0">IF(F4="Celkový dojem",2,IF(F4="Odložení vsedě ve skupině",3,IF(F4="Odložení za pochodu",3,4)))</f>
        <v>4</v>
      </c>
      <c r="I4" s="37">
        <v>2</v>
      </c>
      <c r="J4" s="38"/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6" x14ac:dyDescent="0.3">
      <c r="A5" s="37">
        <v>3</v>
      </c>
      <c r="B5" s="38" t="s">
        <v>32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/>
      <c r="G5" s="34">
        <f t="shared" si="0"/>
        <v>4</v>
      </c>
      <c r="I5" s="37">
        <v>3</v>
      </c>
      <c r="J5" s="38"/>
      <c r="K5" s="37">
        <f t="shared" si="1"/>
        <v>3</v>
      </c>
      <c r="M5" s="37">
        <v>3</v>
      </c>
      <c r="N5" s="38"/>
      <c r="O5" s="37">
        <f t="shared" si="2"/>
        <v>3</v>
      </c>
    </row>
    <row r="6" spans="1:15" ht="15.6" x14ac:dyDescent="0.3">
      <c r="A6" s="37">
        <v>4</v>
      </c>
      <c r="B6" s="38" t="s">
        <v>34</v>
      </c>
      <c r="C6" s="34">
        <f t="shared" si="3"/>
        <v>4</v>
      </c>
      <c r="D6" s="36"/>
      <c r="E6" s="37">
        <v>4</v>
      </c>
      <c r="F6" s="38"/>
      <c r="G6" s="34">
        <f t="shared" si="0"/>
        <v>4</v>
      </c>
      <c r="I6" s="37">
        <v>4</v>
      </c>
      <c r="J6" s="38"/>
      <c r="K6" s="37">
        <f t="shared" si="1"/>
        <v>3</v>
      </c>
      <c r="M6" s="37">
        <v>4</v>
      </c>
      <c r="N6" s="38"/>
      <c r="O6" s="37">
        <f t="shared" si="2"/>
        <v>3</v>
      </c>
    </row>
    <row r="7" spans="1:15" ht="15.6" x14ac:dyDescent="0.3">
      <c r="A7" s="37">
        <v>5</v>
      </c>
      <c r="B7" s="38" t="s">
        <v>33</v>
      </c>
      <c r="C7" s="34">
        <f t="shared" si="3"/>
        <v>4</v>
      </c>
      <c r="D7" s="36"/>
      <c r="E7" s="37">
        <v>5</v>
      </c>
      <c r="F7" s="38"/>
      <c r="G7" s="34">
        <f t="shared" si="0"/>
        <v>4</v>
      </c>
      <c r="I7" s="37">
        <v>5</v>
      </c>
      <c r="J7" s="38"/>
      <c r="K7" s="37">
        <f t="shared" si="1"/>
        <v>3</v>
      </c>
      <c r="M7" s="37">
        <v>5</v>
      </c>
      <c r="N7" s="38"/>
      <c r="O7" s="37">
        <f t="shared" si="2"/>
        <v>3</v>
      </c>
    </row>
    <row r="8" spans="1:15" ht="15.6" x14ac:dyDescent="0.3">
      <c r="A8" s="37">
        <v>6</v>
      </c>
      <c r="B8" s="38" t="s">
        <v>39</v>
      </c>
      <c r="C8" s="34">
        <f t="shared" si="3"/>
        <v>3</v>
      </c>
      <c r="D8" s="36"/>
      <c r="E8" s="37">
        <v>6</v>
      </c>
      <c r="F8" s="38"/>
      <c r="G8" s="34">
        <f t="shared" si="0"/>
        <v>4</v>
      </c>
      <c r="I8" s="37">
        <v>6</v>
      </c>
      <c r="J8" s="38"/>
      <c r="K8" s="37">
        <f t="shared" si="1"/>
        <v>3</v>
      </c>
      <c r="M8" s="37">
        <v>6</v>
      </c>
      <c r="N8" s="38"/>
      <c r="O8" s="37">
        <f t="shared" si="2"/>
        <v>3</v>
      </c>
    </row>
    <row r="9" spans="1:15" ht="15.6" x14ac:dyDescent="0.3">
      <c r="A9" s="37">
        <v>7</v>
      </c>
      <c r="B9" s="38" t="s">
        <v>36</v>
      </c>
      <c r="C9" s="34">
        <f t="shared" si="3"/>
        <v>3</v>
      </c>
      <c r="D9" s="36"/>
      <c r="E9" s="37">
        <v>7</v>
      </c>
      <c r="F9" s="38"/>
      <c r="G9" s="34">
        <f t="shared" si="0"/>
        <v>4</v>
      </c>
      <c r="I9" s="37">
        <v>7</v>
      </c>
      <c r="J9" s="38"/>
      <c r="K9" s="37">
        <f t="shared" si="1"/>
        <v>3</v>
      </c>
      <c r="M9" s="37">
        <v>7</v>
      </c>
      <c r="N9" s="38"/>
      <c r="O9" s="37">
        <f t="shared" si="2"/>
        <v>3</v>
      </c>
    </row>
    <row r="10" spans="1:15" ht="15.6" x14ac:dyDescent="0.3">
      <c r="A10" s="37">
        <v>8</v>
      </c>
      <c r="B10" s="38" t="s">
        <v>75</v>
      </c>
      <c r="C10" s="34">
        <f t="shared" si="3"/>
        <v>4</v>
      </c>
      <c r="D10" s="36"/>
      <c r="E10" s="76">
        <v>8</v>
      </c>
      <c r="F10" s="77"/>
      <c r="G10" s="34">
        <f t="shared" si="0"/>
        <v>4</v>
      </c>
      <c r="I10" s="37">
        <v>8</v>
      </c>
      <c r="J10" s="38"/>
      <c r="K10" s="37">
        <f t="shared" si="1"/>
        <v>3</v>
      </c>
      <c r="M10" s="37">
        <v>8</v>
      </c>
      <c r="N10" s="38"/>
      <c r="O10" s="37">
        <f t="shared" si="2"/>
        <v>3</v>
      </c>
    </row>
    <row r="11" spans="1:15" ht="15.6" x14ac:dyDescent="0.3">
      <c r="A11" s="76">
        <v>9</v>
      </c>
      <c r="B11" s="77" t="s">
        <v>76</v>
      </c>
      <c r="C11" s="34">
        <f t="shared" si="3"/>
        <v>3</v>
      </c>
      <c r="D11" s="36"/>
      <c r="E11" s="80">
        <v>9</v>
      </c>
      <c r="F11" s="81"/>
      <c r="G11" s="34">
        <f t="shared" si="0"/>
        <v>4</v>
      </c>
      <c r="I11" s="37">
        <v>9</v>
      </c>
      <c r="J11" s="38"/>
      <c r="K11" s="37">
        <f t="shared" si="1"/>
        <v>3</v>
      </c>
      <c r="M11" s="37">
        <v>9</v>
      </c>
      <c r="N11" s="38"/>
      <c r="O11" s="37">
        <f t="shared" si="2"/>
        <v>3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/>
      <c r="K12" s="37">
        <f t="shared" si="1"/>
        <v>3</v>
      </c>
      <c r="M12" s="37">
        <v>10</v>
      </c>
      <c r="N12" s="38"/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14"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3" workbookViewId="0">
      <selection activeCell="D17" sqref="D1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I7" sqref="I7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 t="str">
        <f>Startovka!A2</f>
        <v>1.</v>
      </c>
      <c r="B2" s="70" t="str">
        <f>Startovka!B2</f>
        <v>Barbora Zámišová</v>
      </c>
      <c r="C2" s="70" t="str">
        <f>Startovka!C2</f>
        <v>Dobby Is Free Infinity Paw</v>
      </c>
      <c r="D2" s="70" t="str">
        <f>Startovka!D2</f>
        <v>SBT</v>
      </c>
      <c r="E2" s="70" t="str">
        <f>Startovka!E2</f>
        <v>OB-Z</v>
      </c>
      <c r="F2" s="70" t="str">
        <f>Startovka!I3</f>
        <v>Speciál začátečníků dle OB-Z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8</v>
      </c>
      <c r="H2" s="72">
        <f>'1'!D28</f>
        <v>232</v>
      </c>
      <c r="I2" s="73" t="str">
        <f>'1'!D29</f>
        <v>Velmi dobře</v>
      </c>
      <c r="J2" s="41"/>
      <c r="K2" s="43">
        <f t="shared" ref="K2:K33" si="1">IF(E2="OB-Z",(H2)," ")</f>
        <v>232</v>
      </c>
      <c r="L2" s="43" t="str">
        <f t="shared" ref="L2:L33" si="2">IF(E2="OB1",(H2)," ")</f>
        <v xml:space="preserve"> 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 t="str">
        <f>Startovka!A3</f>
        <v xml:space="preserve">2. </v>
      </c>
      <c r="B3" s="70" t="str">
        <f>Startovka!B3</f>
        <v>Keteřina Veinlichová</v>
      </c>
      <c r="C3" s="70" t="str">
        <f>Startovka!C3</f>
        <v>Rey F1</v>
      </c>
      <c r="D3" s="70" t="str">
        <f>Startovka!D3</f>
        <v>kříženec</v>
      </c>
      <c r="E3" s="70" t="str">
        <f>Startovka!E3</f>
        <v>OB-Z</v>
      </c>
      <c r="F3" s="70" t="str">
        <f>Startovka!I3</f>
        <v>Speciál začátečníků dle OB-Z</v>
      </c>
      <c r="G3" s="70">
        <f t="shared" si="0"/>
        <v>4</v>
      </c>
      <c r="H3" s="74">
        <f>'2'!D28</f>
        <v>298</v>
      </c>
      <c r="I3" s="75" t="str">
        <f>'2'!D29</f>
        <v>Výborně</v>
      </c>
      <c r="J3" s="41"/>
      <c r="K3" s="43">
        <f t="shared" si="1"/>
        <v>298</v>
      </c>
      <c r="L3" s="43" t="str">
        <f t="shared" si="2"/>
        <v xml:space="preserve"> 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 t="str">
        <f>Startovka!A4</f>
        <v>3.</v>
      </c>
      <c r="B4" s="70" t="str">
        <f>Startovka!B4</f>
        <v>Barbora Smolková</v>
      </c>
      <c r="C4" s="70" t="str">
        <f>Startovka!C4</f>
        <v>Batty Unicorn Jackie Sky Trip</v>
      </c>
      <c r="D4" s="70" t="str">
        <f>Startovka!D4</f>
        <v>BOC</v>
      </c>
      <c r="E4" s="70" t="str">
        <f>Startovka!E4</f>
        <v>OB-Z</v>
      </c>
      <c r="F4" s="70" t="str">
        <f>Startovka!I3</f>
        <v>Speciál začátečníků dle OB-Z</v>
      </c>
      <c r="G4" s="71">
        <f t="shared" si="0"/>
        <v>2</v>
      </c>
      <c r="H4" s="72">
        <f>'3'!D28</f>
        <v>300</v>
      </c>
      <c r="I4" s="75" t="str">
        <f>'3'!D29</f>
        <v>Výborně</v>
      </c>
      <c r="J4" s="41"/>
      <c r="K4" s="43">
        <f t="shared" si="1"/>
        <v>300</v>
      </c>
      <c r="L4" s="43" t="str">
        <f t="shared" si="2"/>
        <v xml:space="preserve"> 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 t="str">
        <f>Startovka!A5</f>
        <v>4.</v>
      </c>
      <c r="B5" s="70" t="str">
        <f>Startovka!B5</f>
        <v>Martina Macková</v>
      </c>
      <c r="C5" s="70" t="str">
        <f>Startovka!C5</f>
        <v>Aderyn Celtic Highlander</v>
      </c>
      <c r="D5" s="70" t="str">
        <f>Startovka!D5</f>
        <v>Holandský ovčák</v>
      </c>
      <c r="E5" s="70" t="str">
        <f>Startovka!E5</f>
        <v>OB-Z</v>
      </c>
      <c r="F5" s="70" t="str">
        <f>Startovka!I3</f>
        <v>Speciál začátečníků dle OB-Z</v>
      </c>
      <c r="G5" s="70">
        <f t="shared" si="0"/>
        <v>9</v>
      </c>
      <c r="H5" s="74">
        <f>'4'!D28</f>
        <v>230.5</v>
      </c>
      <c r="I5" s="75" t="str">
        <f>'4'!D29</f>
        <v>Velmi dobře</v>
      </c>
      <c r="J5" s="41"/>
      <c r="K5" s="43">
        <f t="shared" si="1"/>
        <v>230.5</v>
      </c>
      <c r="L5" s="43" t="str">
        <f t="shared" si="2"/>
        <v xml:space="preserve"> 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 t="str">
        <f>Startovka!A6</f>
        <v>5.</v>
      </c>
      <c r="B6" s="70" t="str">
        <f>Startovka!B6</f>
        <v>Milena Krejčová</v>
      </c>
      <c r="C6" s="70" t="str">
        <f>Startovka!C6</f>
        <v>Jackie Brown Asbrete</v>
      </c>
      <c r="D6" s="70" t="str">
        <f>Startovka!D6</f>
        <v>BOC</v>
      </c>
      <c r="E6" s="70" t="str">
        <f>Startovka!E6</f>
        <v>OB-Z</v>
      </c>
      <c r="F6" s="70" t="str">
        <f>Startovka!I3</f>
        <v>Speciál začátečníků dle OB-Z</v>
      </c>
      <c r="G6" s="71">
        <f t="shared" si="0"/>
        <v>4</v>
      </c>
      <c r="H6" s="72">
        <f>'5'!D28</f>
        <v>298</v>
      </c>
      <c r="I6" s="75" t="str">
        <f>'5'!D29</f>
        <v>Výborně</v>
      </c>
      <c r="J6" s="41"/>
      <c r="K6" s="43">
        <f t="shared" si="1"/>
        <v>298</v>
      </c>
      <c r="L6" s="43" t="str">
        <f t="shared" si="2"/>
        <v xml:space="preserve"> 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 t="str">
        <f>Startovka!A7</f>
        <v xml:space="preserve">6. </v>
      </c>
      <c r="B7" s="70" t="str">
        <f>Startovka!B7</f>
        <v>Markéta Šrámková</v>
      </c>
      <c r="C7" s="70" t="str">
        <f>Startovka!C7</f>
        <v>Magnum de Alphaville Bohemia</v>
      </c>
      <c r="D7" s="70" t="str">
        <f>Startovka!D7</f>
        <v>BOM</v>
      </c>
      <c r="E7" s="70" t="str">
        <f>Startovka!E7</f>
        <v>OB-Z</v>
      </c>
      <c r="F7" s="70" t="str">
        <f>Startovka!I3</f>
        <v>Speciál začátečníků dle OB-Z</v>
      </c>
      <c r="G7" s="70">
        <f t="shared" si="0"/>
        <v>3</v>
      </c>
      <c r="H7" s="72">
        <f>'6'!D28</f>
        <v>299</v>
      </c>
      <c r="I7" s="75" t="str">
        <f>'6'!D29</f>
        <v>Výborně</v>
      </c>
      <c r="J7" s="41"/>
      <c r="K7" s="43">
        <f t="shared" si="1"/>
        <v>299</v>
      </c>
      <c r="L7" s="43" t="str">
        <f t="shared" si="2"/>
        <v xml:space="preserve"> 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 t="str">
        <f>Startovka!A8</f>
        <v>7.</v>
      </c>
      <c r="B8" s="70" t="str">
        <f>Startovka!B8</f>
        <v>Vendula Drahoňovská</v>
      </c>
      <c r="C8" s="70" t="str">
        <f>Startovka!C8</f>
        <v>Hoki Spirneo</v>
      </c>
      <c r="D8" s="70" t="str">
        <f>Startovka!D8</f>
        <v xml:space="preserve">chodský pes </v>
      </c>
      <c r="E8" s="70" t="str">
        <f>Startovka!E8</f>
        <v>OB-Z</v>
      </c>
      <c r="F8" s="70" t="str">
        <f>Startovka!I3</f>
        <v>Speciál začátečníků dle OB-Z</v>
      </c>
      <c r="G8" s="71">
        <f t="shared" si="0"/>
        <v>11</v>
      </c>
      <c r="H8" s="74">
        <f>'7'!D28</f>
        <v>212</v>
      </c>
      <c r="I8" s="75" t="str">
        <f>'7'!D29</f>
        <v>Dobře</v>
      </c>
      <c r="J8" s="41"/>
      <c r="K8" s="43">
        <f t="shared" si="1"/>
        <v>212</v>
      </c>
      <c r="L8" s="43" t="str">
        <f t="shared" si="2"/>
        <v xml:space="preserve"> 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 t="str">
        <f>Startovka!A9</f>
        <v>8.</v>
      </c>
      <c r="B9" s="70" t="str">
        <f>Startovka!B9</f>
        <v>Beata Soukupová</v>
      </c>
      <c r="C9" s="70" t="str">
        <f>Startovka!C9</f>
        <v xml:space="preserve">Eddy Your Dream Come True </v>
      </c>
      <c r="D9" s="70" t="str">
        <f>Startovka!D9</f>
        <v>BOC</v>
      </c>
      <c r="E9" s="70" t="str">
        <f>Startovka!E9</f>
        <v>OB-Z</v>
      </c>
      <c r="F9" s="70" t="str">
        <f>Startovka!I3</f>
        <v>Speciál začátečníků dle OB-Z</v>
      </c>
      <c r="G9" s="70">
        <f t="shared" si="0"/>
        <v>7</v>
      </c>
      <c r="H9" s="72">
        <f>'8'!D28</f>
        <v>243</v>
      </c>
      <c r="I9" s="75" t="str">
        <f>'8'!D29</f>
        <v>Velmi dobře</v>
      </c>
      <c r="J9" s="41"/>
      <c r="K9" s="43">
        <f t="shared" si="1"/>
        <v>243</v>
      </c>
      <c r="L9" s="43" t="str">
        <f t="shared" si="2"/>
        <v xml:space="preserve"> 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 t="str">
        <f>Startovka!A10</f>
        <v>9.</v>
      </c>
      <c r="B10" s="70" t="str">
        <f>Startovka!B10</f>
        <v>Veronika Šormová</v>
      </c>
      <c r="C10" s="70" t="str">
        <f>Startovka!C10</f>
        <v>Charlie Heraldův Poklad</v>
      </c>
      <c r="D10" s="70" t="str">
        <f>Startovka!D10</f>
        <v>zlatý retrivr</v>
      </c>
      <c r="E10" s="70" t="str">
        <f>Startovka!E10</f>
        <v>OB-Z</v>
      </c>
      <c r="F10" s="70" t="str">
        <f>Startovka!I3</f>
        <v>Speciál začátečníků dle OB-Z</v>
      </c>
      <c r="G10" s="71">
        <f t="shared" si="0"/>
        <v>6</v>
      </c>
      <c r="H10" s="74">
        <f>'9'!D28</f>
        <v>261.5</v>
      </c>
      <c r="I10" s="75" t="str">
        <f>'9'!D29</f>
        <v>Výborně</v>
      </c>
      <c r="J10" s="41"/>
      <c r="K10" s="43">
        <f t="shared" si="1"/>
        <v>261.5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 t="str">
        <f>Startovka!A11</f>
        <v>10.</v>
      </c>
      <c r="B11" s="70" t="str">
        <f>Startovka!B11</f>
        <v>Anna Musilová</v>
      </c>
      <c r="C11" s="70" t="str">
        <f>Startovka!C11</f>
        <v>Bicori Qwefi Family Geluze</v>
      </c>
      <c r="D11" s="70" t="str">
        <f>Startovka!D11</f>
        <v>BOC</v>
      </c>
      <c r="E11" s="70" t="str">
        <f>Startovka!E11</f>
        <v>OB-Z</v>
      </c>
      <c r="F11" s="70" t="str">
        <f>Startovka!I3</f>
        <v>Speciál začátečníků dle OB-Z</v>
      </c>
      <c r="G11" s="70">
        <f t="shared" si="0"/>
        <v>1</v>
      </c>
      <c r="H11" s="72">
        <f>'10'!D28</f>
        <v>317</v>
      </c>
      <c r="I11" s="75" t="str">
        <f>'10'!D29</f>
        <v>Výborně</v>
      </c>
      <c r="J11" s="41"/>
      <c r="K11" s="43">
        <f t="shared" si="1"/>
        <v>317</v>
      </c>
      <c r="L11" s="43" t="str">
        <f t="shared" si="2"/>
        <v xml:space="preserve"> 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 t="str">
        <f>Startovka!A12</f>
        <v>11.</v>
      </c>
      <c r="B12" s="70" t="str">
        <f>Startovka!B12</f>
        <v>Blanka Čápová</v>
      </c>
      <c r="C12" s="70" t="str">
        <f>Startovka!C12</f>
        <v>Desert Rose from Valachian Highland</v>
      </c>
      <c r="D12" s="70" t="str">
        <f>Startovka!D12</f>
        <v>BOC</v>
      </c>
      <c r="E12" s="70" t="str">
        <f>Startovka!E12</f>
        <v>OB-Z</v>
      </c>
      <c r="F12" s="70" t="str">
        <f>Startovka!I3</f>
        <v>Speciál začátečníků dle OB-Z</v>
      </c>
      <c r="G12" s="71">
        <f t="shared" si="0"/>
        <v>10</v>
      </c>
      <c r="H12" s="72">
        <f>'11'!D28</f>
        <v>229.5</v>
      </c>
      <c r="I12" s="75" t="str">
        <f>'11'!D29</f>
        <v>Velmi dobře</v>
      </c>
      <c r="J12" s="41"/>
      <c r="K12" s="43">
        <f t="shared" si="1"/>
        <v>229.5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0</v>
      </c>
      <c r="B13" s="70">
        <f>Startovka!B13</f>
        <v>0</v>
      </c>
      <c r="C13" s="70">
        <f>Startovka!C13</f>
        <v>0</v>
      </c>
      <c r="D13" s="70">
        <f>Startovka!D13</f>
        <v>0</v>
      </c>
      <c r="E13" s="70">
        <f>Startovka!E13</f>
        <v>0</v>
      </c>
      <c r="F13" s="70" t="str">
        <f>Startovka!I3</f>
        <v>Speciál začátečníků dle OB-Z</v>
      </c>
      <c r="G13" s="70" t="str">
        <f t="shared" si="0"/>
        <v>neurčeno</v>
      </c>
      <c r="H13" s="74" t="e">
        <f>'12'!D28</f>
        <v>#VALUE!</v>
      </c>
      <c r="I13" s="75" t="e">
        <f>'12'!D29</f>
        <v>#VALUE!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0</v>
      </c>
      <c r="B14" s="70">
        <f>Startovka!B14</f>
        <v>0</v>
      </c>
      <c r="C14" s="70">
        <f>Startovka!C14</f>
        <v>0</v>
      </c>
      <c r="D14" s="70">
        <f>Startovka!D14</f>
        <v>0</v>
      </c>
      <c r="E14" s="70">
        <f>Startovka!E14</f>
        <v>0</v>
      </c>
      <c r="F14" s="70" t="str">
        <f>Startovka!I3</f>
        <v>Speciál začátečníků dle OB-Z</v>
      </c>
      <c r="G14" s="71" t="str">
        <f t="shared" si="0"/>
        <v>neurčeno</v>
      </c>
      <c r="H14" s="72" t="e">
        <f>'13'!D28</f>
        <v>#VALUE!</v>
      </c>
      <c r="I14" s="75" t="e">
        <f>'13'!D29</f>
        <v>#VALUE!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0</v>
      </c>
      <c r="B15" s="70">
        <f>Startovka!B15</f>
        <v>0</v>
      </c>
      <c r="C15" s="70">
        <f>Startovka!C15</f>
        <v>0</v>
      </c>
      <c r="D15" s="70">
        <f>Startovka!D15</f>
        <v>0</v>
      </c>
      <c r="E15" s="70">
        <f>Startovka!E15</f>
        <v>0</v>
      </c>
      <c r="F15" s="70" t="str">
        <f>Startovka!I3</f>
        <v>Speciál začátečníků dle OB-Z</v>
      </c>
      <c r="G15" s="70" t="str">
        <f t="shared" si="0"/>
        <v>neurčeno</v>
      </c>
      <c r="H15" s="74" t="e">
        <f>'14'!D28</f>
        <v>#VALUE!</v>
      </c>
      <c r="I15" s="75" t="e">
        <f>'14'!D29</f>
        <v>#VALUE!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Speciál začátečníků dle OB-Z</v>
      </c>
      <c r="G16" s="71" t="str">
        <f t="shared" si="0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Speciál začátečníků dle OB-Z</v>
      </c>
      <c r="G17" s="70" t="str">
        <f t="shared" si="0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Speciál začátečníků dle OB-Z</v>
      </c>
      <c r="G18" s="71" t="str">
        <f t="shared" si="0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Speciál začátečníků dle OB-Z</v>
      </c>
      <c r="G19" s="70" t="str">
        <f t="shared" si="0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Speciál začátečníků dle OB-Z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Speciál začátečníků dle OB-Z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Speciál začátečníků dle OB-Z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Speciál začátečníků dle OB-Z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Speciál začátečníků dle OB-Z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Speciál začátečníků dle OB-Z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Speciál začátečníků dle OB-Z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Speciál začátečníků dle OB-Z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Speciál začátečníků dle OB-Z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Speciál začátečníků dle OB-Z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Speciál začátečníků dle OB-Z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Speciál začátečníků dle OB-Z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Speciál začátečníků dle OB-Z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Speciál začátečníků dle OB-Z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Speciál začátečníků dle OB-Z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Speciál začátečníků dle OB-Z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Speciál začátečníků dle OB-Z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Speciál začátečníků dle OB-Z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Speciál začátečníků dle OB-Z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Speciál začátečníků dle OB-Z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Speciál začátečníků dle OB-Z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Speciál začátečníků dle OB-Z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Speciál začátečníků dle OB-Z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Speciál začátečníků dle OB-Z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Speciál začátečníků dle OB-Z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Speciál začátečníků dle OB-Z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Speciál začátečníků dle OB-Z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Speciál začátečníků dle OB-Z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Speciál začátečníků dle OB-Z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Speciál začátečníků dle OB-Z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Speciál začátečníků dle OB-Z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Speciál začátečníků dle OB-Z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14" workbookViewId="0">
      <selection activeCell="D32" sqref="D3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4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4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</f>
        <v>Barbora Zámišová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</f>
        <v>Dobby Is Free Infinity Paw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</f>
        <v>SBT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Startovka!A2</f>
        <v>1.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</f>
        <v>8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>
        <v>9</v>
      </c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27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8.5</v>
      </c>
      <c r="E19" s="61">
        <v>8.5</v>
      </c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25.5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</v>
      </c>
      <c r="E20" s="61">
        <v>7</v>
      </c>
      <c r="F20" s="62">
        <f>IF(C13="OB-Z",Cviky!C5,IF(C13="OB1",Cviky!G5,IF(C13="OB2",Cviky!K5,IF(C13="OB3",Cviky!O5," "))))</f>
        <v>3</v>
      </c>
      <c r="G20" s="63">
        <f>IF(E17="není",H20,I20)</f>
        <v>21</v>
      </c>
      <c r="H20" s="64">
        <f t="shared" si="0"/>
        <v>21</v>
      </c>
      <c r="I20" s="64">
        <f t="shared" si="1"/>
        <v>21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8</v>
      </c>
      <c r="E21" s="61">
        <v>8</v>
      </c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32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</v>
      </c>
      <c r="E22" s="61">
        <v>8</v>
      </c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32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</v>
      </c>
      <c r="D23" s="66">
        <v>8.5</v>
      </c>
      <c r="E23" s="61">
        <v>8.5</v>
      </c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25.5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kuželu a zpět</v>
      </c>
      <c r="D24" s="66">
        <v>8</v>
      </c>
      <c r="E24" s="61">
        <v>8</v>
      </c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24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0</v>
      </c>
      <c r="E25" s="61">
        <v>0</v>
      </c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>
        <v>10</v>
      </c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30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7</v>
      </c>
      <c r="E27" s="61">
        <v>8</v>
      </c>
      <c r="F27" s="62">
        <f>IF(C13="OB-Z",Cviky!C12,IF(C13="OB1",Cviky!G12,IF(C13="OB2",Cviky!K12,IF(C13="OB3",Cviky!O12," "))))</f>
        <v>2</v>
      </c>
      <c r="G27" s="63">
        <f>IF(E17="není",H27,I27)</f>
        <v>15</v>
      </c>
      <c r="H27" s="64">
        <f t="shared" si="0"/>
        <v>14</v>
      </c>
      <c r="I27" s="64">
        <f t="shared" si="1"/>
        <v>15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232</v>
      </c>
      <c r="E28" s="101"/>
      <c r="F28" s="101"/>
      <c r="G28" s="101"/>
      <c r="H28" s="64">
        <f>SUM(G18:G27)</f>
        <v>232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5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14" workbookViewId="0">
      <selection activeCell="H24" sqref="H2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4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4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</f>
        <v>Keteřina Veinlichová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</f>
        <v>Rey F1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</f>
        <v>kříženec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Startovka!A3</f>
        <v xml:space="preserve">2. 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9</v>
      </c>
      <c r="E19" s="61">
        <v>9</v>
      </c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27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</v>
      </c>
      <c r="E20" s="61">
        <v>9</v>
      </c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27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8</v>
      </c>
      <c r="E21" s="61">
        <v>8</v>
      </c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32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9.5</v>
      </c>
      <c r="E22" s="61">
        <v>9.5</v>
      </c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38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</v>
      </c>
      <c r="D23" s="66">
        <v>9.5</v>
      </c>
      <c r="E23" s="61">
        <v>9.5</v>
      </c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28.5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kuželu a zpět</v>
      </c>
      <c r="D24" s="66">
        <v>9</v>
      </c>
      <c r="E24" s="61">
        <v>9</v>
      </c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27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>
        <v>10</v>
      </c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40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>
        <v>10</v>
      </c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30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9.5</v>
      </c>
      <c r="E27" s="61">
        <v>9</v>
      </c>
      <c r="F27" s="62">
        <f>IF(C13="OB-Z",Cviky!C12,IF(C13="OB1",Cviky!G12,IF(C13="OB2",Cviky!K12,IF(C13="OB3",Cviky!O12," "))))</f>
        <v>2</v>
      </c>
      <c r="G27" s="63">
        <f>IF(E17="není",H27,I27)</f>
        <v>18.5</v>
      </c>
      <c r="H27" s="64">
        <f t="shared" si="0"/>
        <v>19</v>
      </c>
      <c r="I27" s="64">
        <f t="shared" si="1"/>
        <v>18.5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298</v>
      </c>
      <c r="E28" s="101"/>
      <c r="F28" s="101"/>
      <c r="G28" s="101"/>
      <c r="H28" s="64">
        <f>SUM(G18:G27)</f>
        <v>298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14" workbookViewId="0">
      <selection activeCell="C30" sqref="C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4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4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Startovka!B4</f>
        <v>Barbora Smolková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Startovka!C4</f>
        <v>Batty Unicorn Jackie Sky Trip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Startovka!D4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Startovka!A4</f>
        <v>3.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Startovka!E4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Výsledky!G4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7</v>
      </c>
      <c r="E19" s="61">
        <v>7</v>
      </c>
      <c r="F19" s="62">
        <f>IF(C13="OB-Z",Cviky!C4,IF(C13="OB1",Cviky!G4,IF(C13="OB2",Cviky!K4,IF(C13="OB3",Cviky!O4," "))))</f>
        <v>3</v>
      </c>
      <c r="G19" s="63">
        <f>IF(E17="není",H19,I19)</f>
        <v>21</v>
      </c>
      <c r="H19" s="64">
        <f t="shared" si="0"/>
        <v>21</v>
      </c>
      <c r="I19" s="64">
        <f t="shared" si="1"/>
        <v>21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</v>
      </c>
      <c r="E20" s="61">
        <v>9</v>
      </c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27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10</v>
      </c>
      <c r="E21" s="61">
        <v>10</v>
      </c>
      <c r="F21" s="62">
        <f>IF(C13="OB-Z",Cviky!C6,IF(C13="OB1",Cviky!G6,IF(C13="OB2",Cviky!K6,IF(C13="OB3",Cviky!O6," "))))</f>
        <v>4</v>
      </c>
      <c r="G21" s="63">
        <f>IF(E17="není",H21,I21)</f>
        <v>40</v>
      </c>
      <c r="H21" s="64">
        <f t="shared" si="0"/>
        <v>40</v>
      </c>
      <c r="I21" s="64">
        <f t="shared" si="1"/>
        <v>40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8.5</v>
      </c>
      <c r="E22" s="61">
        <v>8.5</v>
      </c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34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</v>
      </c>
      <c r="D23" s="66">
        <v>9.5</v>
      </c>
      <c r="E23" s="61">
        <v>9.5</v>
      </c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28.5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kuželu a zpět</v>
      </c>
      <c r="D24" s="66">
        <v>10</v>
      </c>
      <c r="E24" s="61">
        <v>10</v>
      </c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30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>
        <v>10</v>
      </c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40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>
        <v>10</v>
      </c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30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>
        <v>9.5</v>
      </c>
      <c r="F27" s="62">
        <f>IF(C13="OB-Z",Cviky!C12,IF(C13="OB1",Cviky!G12,IF(C13="OB2",Cviky!K12,IF(C13="OB3",Cviky!O12," "))))</f>
        <v>2</v>
      </c>
      <c r="G27" s="63">
        <f>IF(E17="není",H27,I27)</f>
        <v>19.5</v>
      </c>
      <c r="H27" s="64">
        <f t="shared" si="0"/>
        <v>20</v>
      </c>
      <c r="I27" s="64">
        <f t="shared" si="1"/>
        <v>19.5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300</v>
      </c>
      <c r="E28" s="101"/>
      <c r="F28" s="101"/>
      <c r="G28" s="101"/>
      <c r="H28" s="64">
        <f>SUM(G18:G27)</f>
        <v>300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15" workbookViewId="0">
      <selection activeCell="F36" sqref="F36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4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4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Startovka!B5</f>
        <v>Martina Macková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Startovka!C5</f>
        <v>Aderyn Celtic Highlander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Startovka!D5</f>
        <v>Holandský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Startovka!A5</f>
        <v>4.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Startovka!E5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Výsledky!G5</f>
        <v>9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5</v>
      </c>
      <c r="E19" s="61">
        <v>5</v>
      </c>
      <c r="F19" s="62">
        <f>IF(C13="OB-Z",Cviky!C4,IF(C13="OB1",Cviky!G4,IF(C13="OB2",Cviky!K4,IF(C13="OB3",Cviky!O4," "))))</f>
        <v>3</v>
      </c>
      <c r="G19" s="63">
        <f>IF(E17="není",H19,I19)</f>
        <v>15</v>
      </c>
      <c r="H19" s="64">
        <f t="shared" si="0"/>
        <v>15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</v>
      </c>
      <c r="E20" s="61">
        <v>7</v>
      </c>
      <c r="F20" s="62">
        <f>IF(C13="OB-Z",Cviky!C5,IF(C13="OB1",Cviky!G5,IF(C13="OB2",Cviky!K5,IF(C13="OB3",Cviky!O5," "))))</f>
        <v>3</v>
      </c>
      <c r="G20" s="63">
        <f>IF(E17="není",H20,I20)</f>
        <v>21</v>
      </c>
      <c r="H20" s="64">
        <f t="shared" si="0"/>
        <v>21</v>
      </c>
      <c r="I20" s="64">
        <f t="shared" si="1"/>
        <v>21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8.5</v>
      </c>
      <c r="E21" s="61">
        <v>8.5</v>
      </c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34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0</v>
      </c>
      <c r="E22" s="61">
        <v>0</v>
      </c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</v>
      </c>
      <c r="D23" s="66">
        <v>7</v>
      </c>
      <c r="E23" s="61">
        <v>7</v>
      </c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21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kuželu a zpět</v>
      </c>
      <c r="D24" s="66">
        <v>8</v>
      </c>
      <c r="E24" s="61">
        <v>8</v>
      </c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24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>
        <v>10</v>
      </c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40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9</v>
      </c>
      <c r="E26" s="61">
        <v>9</v>
      </c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27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>
        <v>8.5</v>
      </c>
      <c r="F27" s="62">
        <f>IF(C13="OB-Z",Cviky!C12,IF(C13="OB1",Cviky!G12,IF(C13="OB2",Cviky!K12,IF(C13="OB3",Cviky!O12," "))))</f>
        <v>2</v>
      </c>
      <c r="G27" s="63">
        <f>IF(E17="není",H27,I27)</f>
        <v>18.5</v>
      </c>
      <c r="H27" s="64">
        <f t="shared" si="0"/>
        <v>20</v>
      </c>
      <c r="I27" s="64">
        <f t="shared" si="1"/>
        <v>18.5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230.5</v>
      </c>
      <c r="E28" s="101"/>
      <c r="F28" s="101"/>
      <c r="G28" s="101"/>
      <c r="H28" s="64">
        <f>SUM(G18:G27)</f>
        <v>230.5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14" workbookViewId="0">
      <selection activeCell="E25" sqref="E25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4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4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Startovka!B6</f>
        <v>Milena Krejčová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Startovka!C6</f>
        <v>Jackie Brown Asbrete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Startovka!D6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Startovka!A6</f>
        <v>5.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Startovka!E6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Výsledky!G6</f>
        <v>4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>
        <v>10</v>
      </c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30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8.5</v>
      </c>
      <c r="E19" s="61">
        <v>8.5</v>
      </c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25.5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>
        <v>8</v>
      </c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24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9.5</v>
      </c>
      <c r="E21" s="61">
        <v>9.5</v>
      </c>
      <c r="F21" s="62">
        <f>IF(C13="OB-Z",Cviky!C6,IF(C13="OB1",Cviky!G6,IF(C13="OB2",Cviky!K6,IF(C13="OB3",Cviky!O6," "))))</f>
        <v>4</v>
      </c>
      <c r="G21" s="63">
        <f>IF(E17="není",H21,I21)</f>
        <v>38</v>
      </c>
      <c r="H21" s="64">
        <f t="shared" si="0"/>
        <v>38</v>
      </c>
      <c r="I21" s="64">
        <f t="shared" si="1"/>
        <v>38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8.5</v>
      </c>
      <c r="E22" s="61">
        <v>8.5</v>
      </c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34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</v>
      </c>
      <c r="D23" s="66">
        <v>9.5</v>
      </c>
      <c r="E23" s="61">
        <v>9.5</v>
      </c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28.5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kuželu a zpět</v>
      </c>
      <c r="D24" s="66">
        <v>9.5</v>
      </c>
      <c r="E24" s="61">
        <v>9.5</v>
      </c>
      <c r="F24" s="62">
        <f>IF(C13="OB-Z",Cviky!C9,IF(C13="OB1",Cviky!G9,IF(C13="OB2",Cviky!K9,IF(C13="OB3",Cviky!O9," "))))</f>
        <v>3</v>
      </c>
      <c r="G24" s="63">
        <f>IF(E17="není",H24,I24)</f>
        <v>28.5</v>
      </c>
      <c r="H24" s="64">
        <f t="shared" si="0"/>
        <v>28.5</v>
      </c>
      <c r="I24" s="64">
        <f t="shared" si="1"/>
        <v>28.5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>
        <v>10</v>
      </c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40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>
        <v>10</v>
      </c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30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9.5</v>
      </c>
      <c r="E27" s="61">
        <v>10</v>
      </c>
      <c r="F27" s="62">
        <f>IF(C13="OB-Z",Cviky!C12,IF(C13="OB1",Cviky!G12,IF(C13="OB2",Cviky!K12,IF(C13="OB3",Cviky!O12," "))))</f>
        <v>2</v>
      </c>
      <c r="G27" s="63">
        <f>IF(E17="není",H27,I27)</f>
        <v>19.5</v>
      </c>
      <c r="H27" s="64">
        <f t="shared" si="0"/>
        <v>19</v>
      </c>
      <c r="I27" s="64">
        <f t="shared" si="1"/>
        <v>19.5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298</v>
      </c>
      <c r="E28" s="101"/>
      <c r="F28" s="101"/>
      <c r="G28" s="101"/>
      <c r="H28" s="64">
        <f>SUM(G18:G27)</f>
        <v>298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16" workbookViewId="0">
      <selection activeCell="E18" sqref="E18:E2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Lada Richterová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Speciál začátečníků dle OB-Z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45605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Vilemína Kracíková</v>
      </c>
      <c r="D6" s="94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Radka Kopecká</v>
      </c>
      <c r="D7" s="94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Startovka!B7</f>
        <v>Markéta Šrámková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Startovka!C7</f>
        <v>Magnum de Alphaville Bohemia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Startovka!D7</f>
        <v>BOM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 t="str">
        <f>Startovka!A7</f>
        <v xml:space="preserve">6. 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Startovka!E7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Výsledky!G7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Vilemína Kracíková</v>
      </c>
      <c r="E17" s="56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>
        <v>9</v>
      </c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27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do lehu nebo do sedu za chůze</v>
      </c>
      <c r="D19" s="66">
        <v>9.5</v>
      </c>
      <c r="E19" s="61">
        <v>9.5</v>
      </c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28.5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</v>
      </c>
      <c r="E20" s="61">
        <v>9</v>
      </c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27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</v>
      </c>
      <c r="D21" s="66">
        <v>8.5</v>
      </c>
      <c r="E21" s="61">
        <v>8.5</v>
      </c>
      <c r="F21" s="62">
        <f>IF(C13="OB-Z",Cviky!C6,IF(C13="OB1",Cviky!G6,IF(C13="OB2",Cviky!K6,IF(C13="OB3",Cviky!O6," "))))</f>
        <v>4</v>
      </c>
      <c r="G21" s="63">
        <f>IF(E17="není",H21,I21)</f>
        <v>34</v>
      </c>
      <c r="H21" s="64">
        <f t="shared" si="0"/>
        <v>34</v>
      </c>
      <c r="I21" s="64">
        <f t="shared" si="1"/>
        <v>34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10</v>
      </c>
      <c r="E22" s="61">
        <v>10</v>
      </c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40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do čtverce</v>
      </c>
      <c r="D23" s="66">
        <v>9.5</v>
      </c>
      <c r="E23" s="61">
        <v>9.5</v>
      </c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28.5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kuželu a zpět</v>
      </c>
      <c r="D24" s="66">
        <v>8</v>
      </c>
      <c r="E24" s="61">
        <v>8</v>
      </c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24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>
        <v>10</v>
      </c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40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Skok přes překážku</v>
      </c>
      <c r="D26" s="66">
        <v>10</v>
      </c>
      <c r="E26" s="61">
        <v>10</v>
      </c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30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>
        <v>10</v>
      </c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20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299</v>
      </c>
      <c r="E28" s="101"/>
      <c r="F28" s="101"/>
      <c r="G28" s="101"/>
      <c r="H28" s="64">
        <f>SUM(G18:G27)</f>
        <v>299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2022-02-05T09:03:23Z</cp:lastPrinted>
  <dcterms:created xsi:type="dcterms:W3CDTF">2020-01-31T23:26:18Z</dcterms:created>
  <dcterms:modified xsi:type="dcterms:W3CDTF">2024-11-21T07:55:56Z</dcterms:modified>
</cp:coreProperties>
</file>