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949FCA18-6F33-423E-81B3-76F50F75E8CE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G32" i="3" l="1"/>
  <c r="G44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M11" i="3" s="1"/>
  <c r="E12" i="3"/>
  <c r="E13" i="3"/>
  <c r="E14" i="3"/>
  <c r="E15" i="3"/>
  <c r="E16" i="3"/>
  <c r="E17" i="3"/>
  <c r="E18" i="3"/>
  <c r="K18" i="3" s="1"/>
  <c r="E19" i="3"/>
  <c r="E20" i="3"/>
  <c r="E21" i="3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M31" i="3" s="1"/>
  <c r="E32" i="3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M5" i="3" s="1"/>
  <c r="E6" i="3"/>
  <c r="M6" i="3" s="1"/>
  <c r="E7" i="3"/>
  <c r="M7" i="3" s="1"/>
  <c r="E8" i="3"/>
  <c r="E9" i="3"/>
  <c r="N9" i="3" s="1"/>
  <c r="E10" i="3"/>
  <c r="M10" i="3" s="1"/>
  <c r="E3" i="3"/>
  <c r="E2" i="3"/>
  <c r="C27" i="48"/>
  <c r="C27" i="47"/>
  <c r="C27" i="2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F25" i="52"/>
  <c r="I25" i="52" s="1"/>
  <c r="C22" i="52"/>
  <c r="F20" i="52"/>
  <c r="I20" i="52" s="1"/>
  <c r="C19" i="52"/>
  <c r="C13" i="52"/>
  <c r="C27" i="52" s="1"/>
  <c r="C12" i="52"/>
  <c r="C11" i="52"/>
  <c r="C10" i="52"/>
  <c r="C9" i="52"/>
  <c r="C5" i="52"/>
  <c r="C4" i="52"/>
  <c r="C3" i="52"/>
  <c r="F22" i="51"/>
  <c r="I22" i="51" s="1"/>
  <c r="C13" i="51"/>
  <c r="C27" i="51" s="1"/>
  <c r="C12" i="51"/>
  <c r="C11" i="51"/>
  <c r="C10" i="51"/>
  <c r="C9" i="51"/>
  <c r="C5" i="51"/>
  <c r="C4" i="51"/>
  <c r="C3" i="51"/>
  <c r="C13" i="50"/>
  <c r="C12" i="50"/>
  <c r="C11" i="50"/>
  <c r="C10" i="50"/>
  <c r="C9" i="50"/>
  <c r="C5" i="50"/>
  <c r="C4" i="50"/>
  <c r="C3" i="50"/>
  <c r="C13" i="49"/>
  <c r="C27" i="49" s="1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F22" i="47"/>
  <c r="I22" i="47" s="1"/>
  <c r="C13" i="47"/>
  <c r="C23" i="47" s="1"/>
  <c r="C12" i="47"/>
  <c r="C11" i="47"/>
  <c r="C10" i="47"/>
  <c r="C9" i="47"/>
  <c r="C5" i="47"/>
  <c r="C4" i="47"/>
  <c r="C3" i="47"/>
  <c r="C13" i="46"/>
  <c r="C27" i="46" s="1"/>
  <c r="C12" i="46"/>
  <c r="C11" i="46"/>
  <c r="C10" i="46"/>
  <c r="C9" i="46"/>
  <c r="C5" i="46"/>
  <c r="C4" i="46"/>
  <c r="C3" i="46"/>
  <c r="C13" i="45"/>
  <c r="C12" i="45"/>
  <c r="C11" i="45"/>
  <c r="C10" i="45"/>
  <c r="C9" i="45"/>
  <c r="C5" i="45"/>
  <c r="C4" i="45"/>
  <c r="C3" i="45"/>
  <c r="F20" i="44"/>
  <c r="I20" i="44" s="1"/>
  <c r="G20" i="44" s="1"/>
  <c r="C18" i="44"/>
  <c r="E17" i="44"/>
  <c r="D7" i="44" s="1"/>
  <c r="C13" i="44"/>
  <c r="C12" i="44"/>
  <c r="C11" i="44"/>
  <c r="C10" i="44"/>
  <c r="C9" i="44"/>
  <c r="C5" i="44"/>
  <c r="C4" i="44"/>
  <c r="C3" i="44"/>
  <c r="C13" i="43"/>
  <c r="C27" i="43" s="1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F19" i="41"/>
  <c r="I19" i="41" s="1"/>
  <c r="C13" i="41"/>
  <c r="C12" i="41"/>
  <c r="C11" i="41"/>
  <c r="C10" i="41"/>
  <c r="C9" i="41"/>
  <c r="C5" i="41"/>
  <c r="C4" i="41"/>
  <c r="C3" i="41"/>
  <c r="C25" i="40"/>
  <c r="E17" i="40"/>
  <c r="D7" i="40" s="1"/>
  <c r="C13" i="40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27" i="37" s="1"/>
  <c r="C12" i="37"/>
  <c r="C11" i="37"/>
  <c r="C10" i="37"/>
  <c r="C9" i="37"/>
  <c r="C5" i="37"/>
  <c r="C4" i="37"/>
  <c r="C3" i="37"/>
  <c r="C13" i="36"/>
  <c r="C27" i="36" s="1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F20" i="34"/>
  <c r="I20" i="34" s="1"/>
  <c r="C13" i="34"/>
  <c r="C27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26" i="32"/>
  <c r="F25" i="32"/>
  <c r="I25" i="32" s="1"/>
  <c r="G25" i="32" s="1"/>
  <c r="C25" i="32"/>
  <c r="C18" i="32"/>
  <c r="E17" i="32"/>
  <c r="D7" i="32" s="1"/>
  <c r="D17" i="32"/>
  <c r="C6" i="32" s="1"/>
  <c r="C13" i="32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F25" i="30"/>
  <c r="I25" i="30" s="1"/>
  <c r="G25" i="30" s="1"/>
  <c r="C25" i="30"/>
  <c r="C21" i="30"/>
  <c r="C19" i="30"/>
  <c r="E17" i="30"/>
  <c r="D7" i="30" s="1"/>
  <c r="D17" i="30"/>
  <c r="C6" i="30" s="1"/>
  <c r="C13" i="30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27" i="27" s="1"/>
  <c r="C12" i="27"/>
  <c r="C11" i="27"/>
  <c r="C10" i="27"/>
  <c r="C9" i="27"/>
  <c r="C5" i="27"/>
  <c r="C4" i="27"/>
  <c r="C3" i="27"/>
  <c r="C13" i="26"/>
  <c r="C27" i="26" s="1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27" i="22" s="1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52"/>
  <c r="D14" i="51"/>
  <c r="D14" i="50"/>
  <c r="D14" i="48"/>
  <c r="D14" i="47"/>
  <c r="D14" i="46"/>
  <c r="D14" i="44"/>
  <c r="D14" i="41"/>
  <c r="D14" i="40"/>
  <c r="D14" i="35"/>
  <c r="D14" i="34"/>
  <c r="D14" i="33"/>
  <c r="D14" i="32"/>
  <c r="D14" i="31"/>
  <c r="D14" i="30"/>
  <c r="D14" i="24"/>
  <c r="D14" i="13"/>
  <c r="D14" i="12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3" i="3"/>
  <c r="F26" i="29" l="1"/>
  <c r="I26" i="29" s="1"/>
  <c r="D17" i="29"/>
  <c r="C6" i="29" s="1"/>
  <c r="C21" i="47"/>
  <c r="F19" i="51"/>
  <c r="I19" i="51" s="1"/>
  <c r="F26" i="42"/>
  <c r="I26" i="42" s="1"/>
  <c r="C7" i="42"/>
  <c r="C27" i="35"/>
  <c r="F26" i="38"/>
  <c r="I26" i="38" s="1"/>
  <c r="C7" i="38"/>
  <c r="F26" i="46"/>
  <c r="I26" i="46" s="1"/>
  <c r="C7" i="46"/>
  <c r="F26" i="50"/>
  <c r="I26" i="50" s="1"/>
  <c r="G26" i="50" s="1"/>
  <c r="C7" i="50"/>
  <c r="G43" i="3"/>
  <c r="G31" i="3"/>
  <c r="C25" i="25"/>
  <c r="C7" i="25"/>
  <c r="C19" i="28"/>
  <c r="C7" i="28"/>
  <c r="F21" i="46"/>
  <c r="I21" i="46" s="1"/>
  <c r="F24" i="50"/>
  <c r="I24" i="50" s="1"/>
  <c r="C27" i="25"/>
  <c r="G42" i="3"/>
  <c r="D14" i="43"/>
  <c r="F26" i="34"/>
  <c r="I26" i="34" s="1"/>
  <c r="C7" i="34"/>
  <c r="F27" i="41"/>
  <c r="I27" i="41" s="1"/>
  <c r="C7" i="41"/>
  <c r="C27" i="38"/>
  <c r="C27" i="50"/>
  <c r="G41" i="3"/>
  <c r="C23" i="45"/>
  <c r="C7" i="45"/>
  <c r="C27" i="39"/>
  <c r="F26" i="32"/>
  <c r="I26" i="32" s="1"/>
  <c r="G26" i="32" s="1"/>
  <c r="C7" i="32"/>
  <c r="D17" i="37"/>
  <c r="C6" i="37" s="1"/>
  <c r="C7" i="37"/>
  <c r="F26" i="40"/>
  <c r="I26" i="40" s="1"/>
  <c r="C7" i="40"/>
  <c r="F26" i="44"/>
  <c r="H26" i="44" s="1"/>
  <c r="C7" i="44"/>
  <c r="C25" i="45"/>
  <c r="F18" i="49"/>
  <c r="I18" i="49" s="1"/>
  <c r="C7" i="49"/>
  <c r="C27" i="28"/>
  <c r="C27" i="40"/>
  <c r="C26" i="24"/>
  <c r="C7" i="24"/>
  <c r="C21" i="27"/>
  <c r="C7" i="27"/>
  <c r="C27" i="29"/>
  <c r="C27" i="41"/>
  <c r="C27" i="53"/>
  <c r="G50" i="3"/>
  <c r="G26" i="3"/>
  <c r="C14" i="28" s="1"/>
  <c r="D14" i="29"/>
  <c r="F26" i="30"/>
  <c r="H26" i="30" s="1"/>
  <c r="C7" i="30"/>
  <c r="C27" i="30"/>
  <c r="C27" i="42"/>
  <c r="G49" i="3"/>
  <c r="F26" i="52"/>
  <c r="H26" i="52" s="1"/>
  <c r="C7" i="52"/>
  <c r="C27" i="31"/>
  <c r="F26" i="36"/>
  <c r="I26" i="36" s="1"/>
  <c r="C7" i="36"/>
  <c r="F22" i="43"/>
  <c r="I22" i="43" s="1"/>
  <c r="C7" i="43"/>
  <c r="C26" i="36"/>
  <c r="C23" i="43"/>
  <c r="F26" i="48"/>
  <c r="I26" i="48" s="1"/>
  <c r="G26" i="48" s="1"/>
  <c r="C7" i="48"/>
  <c r="C27" i="32"/>
  <c r="C27" i="44"/>
  <c r="C23" i="26"/>
  <c r="C7" i="26"/>
  <c r="F19" i="47"/>
  <c r="H19" i="47" s="1"/>
  <c r="C7" i="47"/>
  <c r="C19" i="51"/>
  <c r="C7" i="51"/>
  <c r="C27" i="33"/>
  <c r="C27" i="45"/>
  <c r="G34" i="3"/>
  <c r="I26" i="44"/>
  <c r="C26" i="22"/>
  <c r="C7" i="22"/>
  <c r="D14" i="9"/>
  <c r="C27" i="21"/>
  <c r="D14" i="11"/>
  <c r="C27" i="8"/>
  <c r="C19" i="20"/>
  <c r="C7" i="20"/>
  <c r="C27" i="20"/>
  <c r="C27" i="19"/>
  <c r="C25" i="18"/>
  <c r="C7" i="18"/>
  <c r="C27" i="18"/>
  <c r="C27" i="17"/>
  <c r="C19" i="16"/>
  <c r="C7" i="16"/>
  <c r="C27" i="16"/>
  <c r="D14" i="16"/>
  <c r="M13" i="3"/>
  <c r="C24" i="15"/>
  <c r="C7" i="15"/>
  <c r="C27" i="15"/>
  <c r="C25" i="14"/>
  <c r="C7" i="14"/>
  <c r="C27" i="14"/>
  <c r="D14" i="14"/>
  <c r="C25" i="13"/>
  <c r="C7" i="13"/>
  <c r="C27" i="13"/>
  <c r="C21" i="12"/>
  <c r="C7" i="12"/>
  <c r="C27" i="12"/>
  <c r="C27" i="11"/>
  <c r="D14" i="10"/>
  <c r="C27" i="10"/>
  <c r="C21" i="9"/>
  <c r="C7" i="9"/>
  <c r="C27" i="7"/>
  <c r="C7" i="7"/>
  <c r="C27" i="6"/>
  <c r="C7" i="6"/>
  <c r="C19" i="5"/>
  <c r="C7" i="5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6" i="46" s="1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G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G26" i="36" s="1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D6" i="44"/>
  <c r="G26" i="44"/>
  <c r="D6" i="50"/>
  <c r="G24" i="50"/>
  <c r="C23" i="29"/>
  <c r="L5" i="3"/>
  <c r="N7" i="3"/>
  <c r="C19" i="23"/>
  <c r="M9" i="3"/>
  <c r="N10" i="3"/>
  <c r="D14" i="18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1" i="48"/>
  <c r="I19" i="47"/>
  <c r="H26" i="38"/>
  <c r="H25" i="52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N8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M24" i="3"/>
  <c r="K30" i="3"/>
  <c r="L33" i="3"/>
  <c r="L46" i="3"/>
  <c r="H27" i="41"/>
  <c r="H26" i="42"/>
  <c r="H26" i="36"/>
  <c r="H20" i="52"/>
  <c r="H26" i="34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6" i="50" l="1"/>
  <c r="H26" i="32"/>
  <c r="G24" i="48"/>
  <c r="G25" i="50"/>
  <c r="H26" i="48"/>
  <c r="G24" i="38"/>
  <c r="G25" i="46"/>
  <c r="G20" i="50"/>
  <c r="G21" i="36"/>
  <c r="H25" i="44"/>
  <c r="H25" i="40"/>
  <c r="D7" i="18"/>
  <c r="I24" i="44"/>
  <c r="G24" i="44" s="1"/>
  <c r="H27" i="51"/>
  <c r="H26" i="45"/>
  <c r="H26" i="49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4" l="1"/>
  <c r="I12" i="3" s="1"/>
  <c r="H12" i="3"/>
  <c r="K46" i="3"/>
  <c r="H22" i="3"/>
  <c r="D29" i="18"/>
  <c r="I16" i="3" s="1"/>
  <c r="H16" i="3"/>
  <c r="L16" i="3" s="1"/>
  <c r="D29" i="11"/>
  <c r="I9" i="3" s="1"/>
  <c r="H9" i="3"/>
  <c r="L9" i="3" s="1"/>
  <c r="D29" i="15"/>
  <c r="I13" i="3" s="1"/>
  <c r="H13" i="3"/>
  <c r="K47" i="3"/>
  <c r="H23" i="3"/>
  <c r="L4" i="3"/>
  <c r="H25" i="3"/>
  <c r="D29" i="12"/>
  <c r="I10" i="3" s="1"/>
  <c r="H10" i="3"/>
  <c r="L10" i="3" s="1"/>
  <c r="D29" i="16"/>
  <c r="I14" i="3" s="1"/>
  <c r="H14" i="3"/>
  <c r="L14" i="3" s="1"/>
  <c r="K44" i="3"/>
  <c r="H20" i="3"/>
  <c r="L20" i="3" s="1"/>
  <c r="D29" i="26"/>
  <c r="I24" i="3" s="1"/>
  <c r="H24" i="3"/>
  <c r="D29" i="17"/>
  <c r="I15" i="3" s="1"/>
  <c r="H15" i="3"/>
  <c r="L15" i="3" s="1"/>
  <c r="D29" i="10"/>
  <c r="I8" i="3" s="1"/>
  <c r="H8" i="3"/>
  <c r="K8" i="3" s="1"/>
  <c r="D29" i="20"/>
  <c r="I18" i="3" s="1"/>
  <c r="H18" i="3"/>
  <c r="L18" i="3" s="1"/>
  <c r="L2" i="3"/>
  <c r="H27" i="3"/>
  <c r="D29" i="7"/>
  <c r="I5" i="3" s="1"/>
  <c r="H5" i="3"/>
  <c r="K43" i="3"/>
  <c r="H19" i="3"/>
  <c r="M19" i="3" s="1"/>
  <c r="D29" i="13"/>
  <c r="I11" i="3" s="1"/>
  <c r="H11" i="3"/>
  <c r="D29" i="19"/>
  <c r="I17" i="3" s="1"/>
  <c r="H17" i="3"/>
  <c r="L17" i="3" s="1"/>
  <c r="D29" i="23"/>
  <c r="I21" i="3" s="1"/>
  <c r="H21" i="3"/>
  <c r="M21" i="3" s="1"/>
  <c r="L3" i="3"/>
  <c r="H26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K14" i="3"/>
  <c r="N19" i="3"/>
  <c r="D29" i="9"/>
  <c r="I7" i="3" s="1"/>
  <c r="D29" i="8"/>
  <c r="I6" i="3" s="1"/>
  <c r="L22" i="3"/>
  <c r="K22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3" i="3"/>
  <c r="N17" i="3"/>
  <c r="N14" i="3"/>
  <c r="N15" i="3"/>
  <c r="M14" i="3" l="1"/>
  <c r="M16" i="3"/>
  <c r="M15" i="3"/>
  <c r="K12" i="3"/>
  <c r="L12" i="3"/>
  <c r="K2" i="3"/>
  <c r="M18" i="3"/>
  <c r="K13" i="3"/>
  <c r="L13" i="3"/>
  <c r="M17" i="3"/>
  <c r="K11" i="3"/>
  <c r="L11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20" i="3" l="1"/>
  <c r="C14" i="22" s="1"/>
  <c r="G21" i="3"/>
  <c r="C14" i="23" s="1"/>
  <c r="G14" i="3"/>
  <c r="C14" i="16" s="1"/>
  <c r="G17" i="3"/>
  <c r="C14" i="19" s="1"/>
  <c r="G16" i="3"/>
  <c r="C14" i="18" s="1"/>
  <c r="G18" i="3"/>
  <c r="C14" i="20" s="1"/>
  <c r="G15" i="3"/>
  <c r="C14" i="17" s="1"/>
  <c r="G19" i="3"/>
  <c r="C14" i="21" s="1"/>
  <c r="G11" i="3"/>
  <c r="C14" i="13" s="1"/>
  <c r="G12" i="3"/>
  <c r="C14" i="14" s="1"/>
  <c r="G13" i="3"/>
  <c r="C14" i="15" s="1"/>
  <c r="G10" i="3"/>
  <c r="C14" i="12" s="1"/>
  <c r="G9" i="3"/>
  <c r="C14" i="11" s="1"/>
  <c r="G7" i="3"/>
  <c r="C14" i="9" s="1"/>
  <c r="G8" i="3"/>
  <c r="C14" i="10" s="1"/>
  <c r="G6" i="3"/>
  <c r="C14" i="8" s="1"/>
  <c r="G5" i="3"/>
  <c r="C14" i="7" s="1"/>
  <c r="G4" i="3"/>
  <c r="C14" i="6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<sst xmlns="http://schemas.openxmlformats.org/spreadsheetml/2006/main" count="1372" uniqueCount="134">
  <si>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</si>
  <si>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</si>
  <si>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</si>
  <si>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</si>
  <si>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</si>
  <si>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</si>
  <si>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</si>
  <si>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</si>
  <si>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</si>
  <si>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</si>
  <si>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</si>
  <si>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</si>
  <si>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</si>
  <si>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</si>
  <si>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</si>
  <si>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</si>
  <si>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</si>
  <si>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</si>
  <si>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</si>
  <si>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</si>
  <si>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</si>
  <si>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</si>
  <si>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</si>
  <si>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</si>
  <si>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</si>
  <si>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</si>
  <si>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</si>
  <si>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</si>
  <si>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</si>
  <si>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</si>
  <si>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</si>
  <si>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</si>
  <si>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</si>
  <si>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</si>
  <si>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</si>
  <si>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</si>
  <si>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</si>
  <si>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</si>
  <si>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</si>
  <si>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</si>
  <si>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</si>
  <si>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</si>
  <si>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</si>
  <si>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</si>
  <si>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</si>
  <si>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</si>
  <si>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</si>
  <si>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</si>
  <si>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</si>
  <si>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</si>
  <si>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</si>
  <si>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</si>
  <si>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</si>
  <si>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</si>
  <si>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</si>
  <si>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</si>
  <si>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</si>
  <si>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</si>
  <si>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</si>
  <si>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</si>
  <si>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</si>
  <si>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</si>
  <si>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</si>
  <si>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</si>
  <si>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</si>
  <si>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</si>
  <si>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</si>
  <si>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</si>
  <si>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</si>
  <si>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</si>
  <si>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</si>
  <si>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</si>
  <si>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</si>
  <si>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</si>
  <si>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</si>
  <si>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</si>
  <si>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</si>
  <si>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</si>
  <si>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</si>
  <si>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</si>
  <si>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</si>
  <si>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</si>
  <si>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</si>
  <si>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</si>
  <si>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Pavlína Bohunová</t>
  </si>
  <si>
    <t>Border kolie</t>
  </si>
  <si>
    <t>kříženec</t>
  </si>
  <si>
    <t>Lenka Nezdarová</t>
  </si>
  <si>
    <t>Valentýna - -</t>
  </si>
  <si>
    <t>Lukáš Kuchta</t>
  </si>
  <si>
    <t>Holy - -</t>
  </si>
  <si>
    <t>Kříženec</t>
  </si>
  <si>
    <t>Simona Vlčková</t>
  </si>
  <si>
    <t>Xpensive hobby - Jeffija</t>
  </si>
  <si>
    <t>Stráž nad Nisou, Podještědská smečka</t>
  </si>
  <si>
    <t>Iveta Svatá</t>
  </si>
  <si>
    <t>End of the Rainbow - Nica Bohemica</t>
  </si>
  <si>
    <t>Border collie</t>
  </si>
  <si>
    <t>Jana Svobodová</t>
  </si>
  <si>
    <t>Lenox - Wakizashi of Tianito</t>
  </si>
  <si>
    <t>Welsh corgi Pembroke</t>
  </si>
  <si>
    <t>Michaela Škoudlilová</t>
  </si>
  <si>
    <t>EWE  - Třešňový květ</t>
  </si>
  <si>
    <t>WHWT</t>
  </si>
  <si>
    <t>Monika Mocňáková</t>
  </si>
  <si>
    <t>Benedictus - Golperand</t>
  </si>
  <si>
    <t>Jack Russell Terier</t>
  </si>
  <si>
    <t>Markéta Ambrožová</t>
  </si>
  <si>
    <t>Galenit  - Leneli</t>
  </si>
  <si>
    <t>Kolie krátkosrstá</t>
  </si>
  <si>
    <t>Markéta  Podlasová</t>
  </si>
  <si>
    <t>Cillian Reesheja - Reesheja</t>
  </si>
  <si>
    <t xml:space="preserve">Marek Buchar </t>
  </si>
  <si>
    <t>All Eynes on me Infinity Paw</t>
  </si>
  <si>
    <t>Stafordshire bullterier</t>
  </si>
  <si>
    <t>Jako sůl - Leneli</t>
  </si>
  <si>
    <t>Marcela Kačerová</t>
  </si>
  <si>
    <t>Frída Opal Briarga Crew</t>
  </si>
  <si>
    <t>Australský ovčák</t>
  </si>
  <si>
    <t>Jana Janďourková Medlíková</t>
  </si>
  <si>
    <t>Romanico Ryta od Ivanského jezera</t>
  </si>
  <si>
    <t>Flattcoated retriever</t>
  </si>
  <si>
    <t>Jitka Kopecká</t>
  </si>
  <si>
    <t>Bazalka - Gwelara</t>
  </si>
  <si>
    <t>Knírač střední černý</t>
  </si>
  <si>
    <t>Interforce Speedlight</t>
  </si>
  <si>
    <t>Marie Kohlová</t>
  </si>
  <si>
    <t>Vilemína Kracíková</t>
  </si>
  <si>
    <t>Lenka Černá</t>
  </si>
  <si>
    <t>Koudelka</t>
  </si>
  <si>
    <t>Kohlová Marie</t>
  </si>
  <si>
    <t>BOT</t>
  </si>
  <si>
    <t>Yahoodka z Kovárny</t>
  </si>
  <si>
    <t>Denisa Ružová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</si>
</sst>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4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16" borderId="18" xfId="0" applyFont="1" applyFill="1" applyBorder="1" applyAlignment="1" applyProtection="1">
      <alignment horizontal="center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C1" workbookViewId="0">
      <selection activeCell="D21" sqref="D21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82">
        <v>1</v>
      </c>
      <c r="B2" s="67" t="s">
        <v>104</v>
      </c>
      <c r="C2" s="67" t="s">
        <v>105</v>
      </c>
      <c r="D2" s="67" t="s">
        <v>106</v>
      </c>
      <c r="E2" s="83" t="s">
        <v>17</v>
      </c>
      <c r="F2" s="8"/>
      <c r="H2" s="9" t="s">
        <v>7</v>
      </c>
      <c r="I2" s="85" t="s">
        <v>84</v>
      </c>
      <c r="J2" s="85"/>
      <c r="K2" s="85"/>
    </row>
    <row r="3" spans="1:11" ht="15.6" x14ac:dyDescent="0.3">
      <c r="A3" s="82">
        <v>2</v>
      </c>
      <c r="B3" s="67" t="s">
        <v>101</v>
      </c>
      <c r="C3" s="67" t="s">
        <v>102</v>
      </c>
      <c r="D3" s="67" t="s">
        <v>103</v>
      </c>
      <c r="E3" s="83" t="s">
        <v>17</v>
      </c>
      <c r="F3" s="8"/>
      <c r="H3" s="10" t="s">
        <v>8</v>
      </c>
      <c r="I3" s="86" t="s">
        <v>94</v>
      </c>
      <c r="J3" s="86"/>
      <c r="K3" s="86"/>
    </row>
    <row r="4" spans="1:11" ht="16.2" thickBot="1" x14ac:dyDescent="0.35">
      <c r="A4" s="82">
        <v>3</v>
      </c>
      <c r="B4" s="67" t="s">
        <v>98</v>
      </c>
      <c r="C4" s="67" t="s">
        <v>99</v>
      </c>
      <c r="D4" s="67" t="s">
        <v>100</v>
      </c>
      <c r="E4" s="83" t="s">
        <v>17</v>
      </c>
      <c r="F4" s="8"/>
      <c r="H4" s="11" t="s">
        <v>10</v>
      </c>
      <c r="I4" s="87">
        <v>45207</v>
      </c>
      <c r="J4" s="87"/>
      <c r="K4" s="87"/>
    </row>
    <row r="5" spans="1:11" ht="16.2" thickBot="1" x14ac:dyDescent="0.35">
      <c r="A5" s="82">
        <v>4</v>
      </c>
      <c r="B5" s="67" t="s">
        <v>112</v>
      </c>
      <c r="C5" s="67" t="s">
        <v>113</v>
      </c>
      <c r="D5" s="67" t="s">
        <v>114</v>
      </c>
      <c r="E5" s="83" t="s">
        <v>17</v>
      </c>
      <c r="F5" s="8"/>
    </row>
    <row r="6" spans="1:11" ht="18" x14ac:dyDescent="0.35">
      <c r="A6" s="82">
        <v>5</v>
      </c>
      <c r="B6" s="67" t="s">
        <v>92</v>
      </c>
      <c r="C6" s="67" t="s">
        <v>93</v>
      </c>
      <c r="D6" s="67" t="s">
        <v>85</v>
      </c>
      <c r="E6" s="83" t="s">
        <v>17</v>
      </c>
      <c r="F6" s="8"/>
      <c r="H6" s="88" t="s">
        <v>11</v>
      </c>
      <c r="I6" s="88"/>
      <c r="J6" s="88"/>
      <c r="K6" s="88"/>
    </row>
    <row r="7" spans="1:11" ht="15.6" x14ac:dyDescent="0.3">
      <c r="A7" s="82">
        <v>6</v>
      </c>
      <c r="B7" s="67" t="s">
        <v>107</v>
      </c>
      <c r="C7" s="67" t="s">
        <v>115</v>
      </c>
      <c r="D7" s="67" t="s">
        <v>109</v>
      </c>
      <c r="E7" s="83" t="s">
        <v>17</v>
      </c>
      <c r="F7" s="8"/>
      <c r="H7" s="12" t="s">
        <v>12</v>
      </c>
      <c r="I7" s="13" t="s">
        <v>126</v>
      </c>
      <c r="J7" s="14" t="s">
        <v>13</v>
      </c>
      <c r="K7" s="68" t="s">
        <v>14</v>
      </c>
    </row>
    <row r="8" spans="1:11" ht="16.2" thickBot="1" x14ac:dyDescent="0.35">
      <c r="A8" s="82">
        <v>7</v>
      </c>
      <c r="B8" s="67" t="s">
        <v>116</v>
      </c>
      <c r="C8" s="67" t="s">
        <v>117</v>
      </c>
      <c r="D8" s="67" t="s">
        <v>118</v>
      </c>
      <c r="E8" s="83" t="s">
        <v>17</v>
      </c>
      <c r="F8" s="8"/>
      <c r="H8" s="15" t="s">
        <v>15</v>
      </c>
      <c r="I8" s="16" t="s">
        <v>127</v>
      </c>
      <c r="J8" s="17" t="s">
        <v>16</v>
      </c>
      <c r="K8" s="69" t="s">
        <v>14</v>
      </c>
    </row>
    <row r="9" spans="1:11" ht="16.2" thickBot="1" x14ac:dyDescent="0.35">
      <c r="A9" s="82">
        <v>8</v>
      </c>
      <c r="B9" s="67" t="s">
        <v>119</v>
      </c>
      <c r="C9" s="67" t="s">
        <v>120</v>
      </c>
      <c r="D9" s="67" t="s">
        <v>121</v>
      </c>
      <c r="E9" s="83" t="s">
        <v>17</v>
      </c>
      <c r="F9" s="8"/>
    </row>
    <row r="10" spans="1:11" ht="18" x14ac:dyDescent="0.35">
      <c r="A10" s="82">
        <v>9</v>
      </c>
      <c r="B10" s="67" t="s">
        <v>128</v>
      </c>
      <c r="C10" s="67" t="s">
        <v>129</v>
      </c>
      <c r="D10" s="67" t="s">
        <v>86</v>
      </c>
      <c r="E10" s="83" t="s">
        <v>17</v>
      </c>
      <c r="F10" s="8"/>
      <c r="H10" s="89" t="s">
        <v>18</v>
      </c>
      <c r="I10" s="89"/>
      <c r="J10" s="89"/>
      <c r="K10" s="89"/>
    </row>
    <row r="11" spans="1:11" ht="16.2" thickBot="1" x14ac:dyDescent="0.35">
      <c r="A11" s="82">
        <v>10</v>
      </c>
      <c r="B11" s="67" t="s">
        <v>87</v>
      </c>
      <c r="C11" s="67" t="s">
        <v>88</v>
      </c>
      <c r="D11" s="67" t="s">
        <v>86</v>
      </c>
      <c r="E11" s="83" t="s">
        <v>21</v>
      </c>
      <c r="F11" s="8"/>
      <c r="H11" s="18" t="s">
        <v>12</v>
      </c>
      <c r="I11" s="16" t="s">
        <v>127</v>
      </c>
      <c r="J11" s="19" t="s">
        <v>13</v>
      </c>
      <c r="K11" s="68" t="s">
        <v>14</v>
      </c>
    </row>
    <row r="12" spans="1:11" ht="16.2" thickBot="1" x14ac:dyDescent="0.35">
      <c r="A12" s="82">
        <v>11</v>
      </c>
      <c r="B12" s="67" t="s">
        <v>95</v>
      </c>
      <c r="C12" s="67" t="s">
        <v>96</v>
      </c>
      <c r="D12" s="67" t="s">
        <v>97</v>
      </c>
      <c r="E12" s="83" t="s">
        <v>21</v>
      </c>
      <c r="F12" s="8"/>
      <c r="H12" s="20" t="s">
        <v>15</v>
      </c>
      <c r="I12" s="16" t="s">
        <v>133</v>
      </c>
      <c r="J12" s="21" t="s">
        <v>16</v>
      </c>
      <c r="K12" s="69" t="s">
        <v>14</v>
      </c>
    </row>
    <row r="13" spans="1:11" ht="16.2" thickBot="1" x14ac:dyDescent="0.35">
      <c r="A13" s="82">
        <v>12</v>
      </c>
      <c r="B13" s="67" t="s">
        <v>122</v>
      </c>
      <c r="C13" s="67" t="s">
        <v>123</v>
      </c>
      <c r="D13" s="67" t="s">
        <v>124</v>
      </c>
      <c r="E13" s="83" t="s">
        <v>21</v>
      </c>
      <c r="F13" s="8"/>
    </row>
    <row r="14" spans="1:11" ht="18" x14ac:dyDescent="0.35">
      <c r="A14" s="82">
        <v>13</v>
      </c>
      <c r="B14" s="67" t="s">
        <v>130</v>
      </c>
      <c r="C14" s="67" t="s">
        <v>132</v>
      </c>
      <c r="D14" s="67" t="s">
        <v>131</v>
      </c>
      <c r="E14" s="83" t="s">
        <v>21</v>
      </c>
      <c r="F14" s="8"/>
      <c r="H14" s="90" t="s">
        <v>19</v>
      </c>
      <c r="I14" s="90"/>
      <c r="J14" s="90"/>
      <c r="K14" s="90"/>
    </row>
    <row r="15" spans="1:11" ht="15.6" x14ac:dyDescent="0.3">
      <c r="A15" s="82">
        <v>14</v>
      </c>
      <c r="B15" s="67" t="s">
        <v>89</v>
      </c>
      <c r="C15" s="67" t="s">
        <v>90</v>
      </c>
      <c r="D15" s="67" t="s">
        <v>91</v>
      </c>
      <c r="E15" s="83" t="s">
        <v>21</v>
      </c>
      <c r="F15" s="8"/>
      <c r="H15" s="22" t="s">
        <v>12</v>
      </c>
      <c r="I15" s="13" t="s">
        <v>126</v>
      </c>
      <c r="J15" s="23" t="s">
        <v>13</v>
      </c>
      <c r="K15" s="68" t="s">
        <v>14</v>
      </c>
    </row>
    <row r="16" spans="1:11" ht="16.2" thickBot="1" x14ac:dyDescent="0.35">
      <c r="A16" s="82">
        <v>15</v>
      </c>
      <c r="B16" s="67" t="s">
        <v>107</v>
      </c>
      <c r="C16" s="67" t="s">
        <v>108</v>
      </c>
      <c r="D16" s="67" t="s">
        <v>109</v>
      </c>
      <c r="E16" s="83" t="s">
        <v>9</v>
      </c>
      <c r="F16" s="8"/>
      <c r="H16" s="24" t="s">
        <v>15</v>
      </c>
      <c r="I16" s="16" t="s">
        <v>127</v>
      </c>
      <c r="J16" s="25" t="s">
        <v>16</v>
      </c>
      <c r="K16" s="69" t="s">
        <v>14</v>
      </c>
    </row>
    <row r="17" spans="1:11" ht="16.2" thickBot="1" x14ac:dyDescent="0.35">
      <c r="A17" s="82">
        <v>16</v>
      </c>
      <c r="B17" s="67" t="s">
        <v>110</v>
      </c>
      <c r="C17" s="67" t="s">
        <v>111</v>
      </c>
      <c r="D17" s="67" t="s">
        <v>97</v>
      </c>
      <c r="E17" s="83" t="s">
        <v>9</v>
      </c>
      <c r="F17" s="8" t="s">
        <v>26</v>
      </c>
    </row>
    <row r="18" spans="1:11" ht="18" x14ac:dyDescent="0.35">
      <c r="A18" s="82">
        <v>17</v>
      </c>
      <c r="B18" s="67" t="s">
        <v>133</v>
      </c>
      <c r="C18" s="67" t="s">
        <v>125</v>
      </c>
      <c r="D18" s="67" t="s">
        <v>97</v>
      </c>
      <c r="E18" s="83" t="s">
        <v>9</v>
      </c>
      <c r="F18" s="8"/>
      <c r="H18" s="84" t="s">
        <v>20</v>
      </c>
      <c r="I18" s="84"/>
      <c r="J18" s="84"/>
      <c r="K18" s="84"/>
    </row>
    <row r="19" spans="1:11" ht="15.6" x14ac:dyDescent="0.3">
      <c r="A19" s="82"/>
      <c r="B19" s="67"/>
      <c r="C19" s="67"/>
      <c r="D19" s="67"/>
      <c r="E19" s="83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866141732283472" right="0.70866141732283472" top="1.1811023622047245" bottom="1.1811023622047245" header="0.78740157480314965" footer="0.78740157480314965"/>
  <pageSetup paperSize="9" fitToWidth="0" fitToHeight="0" orientation="landscape" blackAndWhite="1" horizontalDpi="4294967294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5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Startovka!B8</f>
        <v>Marcela Kačerová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Startovka!C8</f>
        <v>Frída Opal Briarga Crew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Startovka!D8</f>
        <v>Australský ovčák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Startovka!A8</f>
        <v>7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Startovka!E8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Výsledky!G8</f>
        <v>9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do lehu nebo do sedu za chůze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8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32</v>
      </c>
      <c r="H26" s="64">
        <f t="shared" si="0"/>
        <v>32</v>
      </c>
      <c r="I26" s="64">
        <f t="shared" si="1"/>
        <v>16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161</v>
      </c>
      <c r="E28" s="103"/>
      <c r="F28" s="103"/>
      <c r="G28" s="103"/>
      <c r="H28" s="64">
        <f>SUM(G18:G27)</f>
        <v>161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Nehodnocen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5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Startovka!B9</f>
        <v>Jana Janďourková Medlíková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Startovka!C9</f>
        <v>Romanico Ryta od Ivanského jezera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Startovka!D9</f>
        <v>Flattcoated retriever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Startovka!A9</f>
        <v>8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Startovka!E9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Výsledky!G9</f>
        <v>6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15</v>
      </c>
      <c r="H18" s="64">
        <f t="shared" ref="H18:H27" si="0">SUM(D18*F18)</f>
        <v>15</v>
      </c>
      <c r="I18" s="64">
        <f t="shared" ref="I18:I27" si="1">SUM(((D18+E18)*F18)/2)</f>
        <v>7.5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do lehu nebo do sedu za chůze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8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32</v>
      </c>
      <c r="H26" s="64">
        <f t="shared" si="0"/>
        <v>32</v>
      </c>
      <c r="I26" s="64">
        <f t="shared" si="1"/>
        <v>16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176</v>
      </c>
      <c r="E28" s="103"/>
      <c r="F28" s="103"/>
      <c r="G28" s="103"/>
      <c r="H28" s="64">
        <f>SUM(G18:G27)</f>
        <v>176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Nehodnocen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4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Startovka!B10</f>
        <v>Lenka Černá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Startovka!C10</f>
        <v>Koudelka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Startovka!D10</f>
        <v>kříženec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Startovka!A10</f>
        <v>9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Startovka!E10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Výsledky!G10</f>
        <v>1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do lehu nebo do sedu za chůze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10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40</v>
      </c>
      <c r="H26" s="64">
        <f t="shared" si="0"/>
        <v>40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301</v>
      </c>
      <c r="E28" s="103"/>
      <c r="F28" s="103"/>
      <c r="G28" s="103"/>
      <c r="H28" s="64">
        <f>SUM(G18:G27)</f>
        <v>301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22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Denisa Ružová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Startovka!B11</f>
        <v>Lenka Nezdarová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Startovka!C11</f>
        <v>Valentýna - -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Startovka!D11</f>
        <v>kříženec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Startovka!A11</f>
        <v>10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Startovka!E11</f>
        <v>OB1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Výsledky!G11</f>
        <v>5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</v>
      </c>
      <c r="D22" s="66">
        <v>8.5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25.5</v>
      </c>
      <c r="H22" s="64">
        <f t="shared" si="0"/>
        <v>25.5</v>
      </c>
      <c r="I22" s="64">
        <f t="shared" si="1"/>
        <v>12.75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233.5</v>
      </c>
      <c r="E28" s="103"/>
      <c r="F28" s="103"/>
      <c r="G28" s="103"/>
      <c r="H28" s="64">
        <f>SUM(G18:G27)</f>
        <v>233.5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5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Denisa Ružová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Startovka!B12</f>
        <v>Iveta Svatá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Startovka!C12</f>
        <v>End of the Rainbow - Nica Bohemica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Startovka!D12</f>
        <v>Border collie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Startovka!A12</f>
        <v>11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Startovka!E12</f>
        <v>OB1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Výsledky!G12</f>
        <v>3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252</v>
      </c>
      <c r="E28" s="103"/>
      <c r="F28" s="103"/>
      <c r="G28" s="103"/>
      <c r="H28" s="64">
        <f>SUM(G18:G27)</f>
        <v>252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16" workbookViewId="0">
      <selection activeCell="D21" sqref="D2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Denisa Ružová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Startovka!B13</f>
        <v>Jitka Kopecká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Startovka!C13</f>
        <v>Bazalka - Gwelara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Startovka!D13</f>
        <v>Knírač střední černý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Startovka!A13</f>
        <v>12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Startovka!E13</f>
        <v>OB1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Výsledky!G13</f>
        <v>2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254</v>
      </c>
      <c r="E28" s="103"/>
      <c r="F28" s="103"/>
      <c r="G28" s="103"/>
      <c r="H28" s="64">
        <f>SUM(G18:G27)</f>
        <v>254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22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Denisa Ružová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Startovka!B14</f>
        <v>Kohlová Marie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Startovka!C14</f>
        <v>Yahoodka z Kovárny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Startovka!D14</f>
        <v>BOT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Startovka!A14</f>
        <v>13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Startovka!E14</f>
        <v>OB1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Výsledky!G14</f>
        <v>1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274</v>
      </c>
      <c r="E28" s="103"/>
      <c r="F28" s="103"/>
      <c r="G28" s="103"/>
      <c r="H28" s="64">
        <f>SUM(G18:G27)</f>
        <v>274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19" workbookViewId="0">
      <selection activeCell="D24" sqref="D2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Denisa Ružová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Startovka!B15</f>
        <v>Lukáš Kuchta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Startovka!C15</f>
        <v>Holy - -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Startovka!D15</f>
        <v>Kříženec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Startovka!A15</f>
        <v>14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Startovka!E15</f>
        <v>OB1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Výsledky!G15</f>
        <v>4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237.5</v>
      </c>
      <c r="E28" s="103"/>
      <c r="F28" s="103"/>
      <c r="G28" s="103"/>
      <c r="H28" s="64">
        <f>SUM(G18:G27)</f>
        <v>237.5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14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Startovka!B16</f>
        <v>Markéta Ambrožová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Startovka!C16</f>
        <v>Galenit  - Leneli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Startovka!D16</f>
        <v>Kolie krátkosrstá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Startovka!A16</f>
        <v>15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Startovka!E16</f>
        <v>OB2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Výsledky!G16</f>
        <v>2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do stoje/sedu/lehu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7.5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22.5</v>
      </c>
      <c r="H23" s="64">
        <f t="shared" si="0"/>
        <v>22.5</v>
      </c>
      <c r="I23" s="64">
        <f t="shared" si="1"/>
        <v>11.25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15</v>
      </c>
      <c r="H25" s="64">
        <f t="shared" si="0"/>
        <v>15</v>
      </c>
      <c r="I25" s="64">
        <f t="shared" si="1"/>
        <v>7.5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225.5</v>
      </c>
      <c r="E28" s="103"/>
      <c r="F28" s="103"/>
      <c r="G28" s="103"/>
      <c r="H28" s="64">
        <f>SUM(G18:G27)</f>
        <v>225.5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B29" sqref="B29:C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Startovka!B17</f>
        <v>Markéta  Podlasová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Startovka!C17</f>
        <v>Cillian Reesheja - Reesheja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Startovka!D17</f>
        <v>Border collie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Startovka!A17</f>
        <v>16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Startovka!E17</f>
        <v>OB2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Výsledky!G17</f>
        <v>3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/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do stoje/sedu/lehu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/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0</v>
      </c>
      <c r="E28" s="103"/>
      <c r="F28" s="103"/>
      <c r="G28" s="103"/>
      <c r="H28" s="64">
        <f>SUM(G18:G27)</f>
        <v>0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Nehodnocen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A17" sqref="A17"/>
    </sheetView>
  </sheetViews>
  <sheetFormatPr defaultRowHeight="14.4" x14ac:dyDescent="0.3"/>
  <cols>
    <col min="1" max="1" width="6.69921875" style="4" customWidth="1"/>
    <col min="2" max="2" width="35.296875" style="4" customWidth="1"/>
    <col min="3" max="3" width="5.296875" style="4" customWidth="1"/>
    <col min="4" max="4" width="0.796875" style="4" customWidth="1"/>
    <col min="5" max="5" width="6.59765625" style="4" customWidth="1"/>
    <col min="6" max="6" width="37.19921875" style="4" bestFit="1" customWidth="1"/>
    <col min="7" max="7" width="5.296875" style="4" customWidth="1"/>
    <col min="8" max="8" width="0.796875" style="4" customWidth="1"/>
    <col min="9" max="9" width="7" style="4" customWidth="1"/>
    <col min="10" max="10" width="58.69921875" style="4" bestFit="1" customWidth="1"/>
    <col min="11" max="11" width="5.2968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296875" style="4" customWidth="1"/>
    <col min="16" max="1024" width="8.09765625" style="4" customWidth="1"/>
    <col min="1025" max="1025" width="9" customWidth="1"/>
  </cols>
  <sheetData>
    <row r="1" spans="1:15" ht="25.8" x14ac:dyDescent="0.5">
      <c r="A1" s="91" t="s">
        <v>11</v>
      </c>
      <c r="B1" s="91"/>
      <c r="C1" s="91"/>
      <c r="E1" s="91" t="s">
        <v>18</v>
      </c>
      <c r="F1" s="91"/>
      <c r="G1" s="91"/>
      <c r="I1" s="91" t="s">
        <v>19</v>
      </c>
      <c r="J1" s="91"/>
      <c r="K1" s="91"/>
      <c r="M1" s="91" t="s">
        <v>20</v>
      </c>
      <c r="N1" s="91"/>
      <c r="O1" s="91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36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70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69</v>
      </c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32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32</v>
      </c>
      <c r="G5" s="34">
        <f t="shared" si="0"/>
        <v>4</v>
      </c>
      <c r="I5" s="37">
        <v>3</v>
      </c>
      <c r="J5" s="38" t="s">
        <v>33</v>
      </c>
      <c r="K5" s="37">
        <f t="shared" si="1"/>
        <v>4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39</v>
      </c>
      <c r="C6" s="34">
        <f t="shared" si="3"/>
        <v>3</v>
      </c>
      <c r="D6" s="36"/>
      <c r="E6" s="37">
        <v>4</v>
      </c>
      <c r="F6" s="38" t="s">
        <v>40</v>
      </c>
      <c r="G6" s="34">
        <f t="shared" si="0"/>
        <v>4</v>
      </c>
      <c r="I6" s="37">
        <v>4</v>
      </c>
      <c r="J6" s="38" t="s">
        <v>37</v>
      </c>
      <c r="K6" s="37">
        <f t="shared" si="1"/>
        <v>4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74</v>
      </c>
      <c r="C7" s="34">
        <f t="shared" si="3"/>
        <v>3</v>
      </c>
      <c r="D7" s="36"/>
      <c r="E7" s="37">
        <v>5</v>
      </c>
      <c r="F7" s="38" t="s">
        <v>77</v>
      </c>
      <c r="G7" s="34">
        <f t="shared" si="0"/>
        <v>3</v>
      </c>
      <c r="I7" s="37">
        <v>5</v>
      </c>
      <c r="J7" s="38" t="s">
        <v>78</v>
      </c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75</v>
      </c>
      <c r="C8" s="34">
        <f t="shared" si="3"/>
        <v>4</v>
      </c>
      <c r="D8" s="36"/>
      <c r="E8" s="37">
        <v>6</v>
      </c>
      <c r="F8" s="38" t="s">
        <v>81</v>
      </c>
      <c r="G8" s="34">
        <f t="shared" si="0"/>
        <v>4</v>
      </c>
      <c r="I8" s="37">
        <v>6</v>
      </c>
      <c r="J8" s="38" t="s">
        <v>38</v>
      </c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33</v>
      </c>
      <c r="C9" s="34">
        <f t="shared" si="3"/>
        <v>4</v>
      </c>
      <c r="D9" s="36"/>
      <c r="E9" s="37">
        <v>7</v>
      </c>
      <c r="F9" s="38" t="s">
        <v>33</v>
      </c>
      <c r="G9" s="34">
        <f t="shared" si="0"/>
        <v>4</v>
      </c>
      <c r="I9" s="37">
        <v>7</v>
      </c>
      <c r="J9" s="38" t="s">
        <v>32</v>
      </c>
      <c r="K9" s="37">
        <f t="shared" si="1"/>
        <v>4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76</v>
      </c>
      <c r="C10" s="34">
        <f t="shared" si="3"/>
        <v>3</v>
      </c>
      <c r="D10" s="36"/>
      <c r="E10" s="76">
        <v>8</v>
      </c>
      <c r="F10" s="77" t="s">
        <v>34</v>
      </c>
      <c r="G10" s="34">
        <f t="shared" si="0"/>
        <v>4</v>
      </c>
      <c r="I10" s="37">
        <v>8</v>
      </c>
      <c r="J10" s="38" t="s">
        <v>73</v>
      </c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34</v>
      </c>
      <c r="C11" s="34">
        <f t="shared" si="3"/>
        <v>4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35</v>
      </c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866141732283472" right="0.70866141732283472" top="1.1811023622047245" bottom="1.1811023622047245" header="0.78740157480314965" footer="0.78740157480314965"/>
  <pageSetup paperSize="9" fitToWidth="0" fitToHeight="0" orientation="landscape" blackAndWhite="1" horizontalDpi="4294967294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7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Startovka!B18</f>
        <v>Denisa Ružová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Startovka!C18</f>
        <v>Interforce Speedlight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Startovka!D18</f>
        <v>Border collie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Startovka!A18</f>
        <v>17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Startovka!E18</f>
        <v>OB2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Výsledky!G18</f>
        <v>1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do stoje/sedu/lehu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262</v>
      </c>
      <c r="E28" s="103"/>
      <c r="F28" s="103"/>
      <c r="G28" s="103"/>
      <c r="H28" s="64">
        <f>SUM(G18:G27)</f>
        <v>262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10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Startovka!C19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Startovka!D19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Startovka!A19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Startovka!E19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Výsledky!G19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Startovka!D20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Startovka!A20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Startovka!E20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Výsledky!G20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22"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Startovka!D21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Startovka!A21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Startovka!E21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Výsledky!G21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Startovka!D22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Startovka!A22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Startovka!E22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Výsledky!G22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Startovka!D23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Startovka!A23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Startovka!E23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Výsledky!G23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Startovka!D24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Startovka!A24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Startovka!E24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Výsledky!G24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Startovka!D25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Startovka!A25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Startovka!E25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Výsledky!G25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Startovka!D26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Startovka!A26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Startovka!E26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Výsledky!G26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Startovka!D27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Startovka!A27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Startovka!E27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Výsledky!G27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opLeftCell="C7" workbookViewId="0">
      <selection activeCell="I17" sqref="I17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2968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Monika Mocňáková</v>
      </c>
      <c r="C2" s="70" t="str">
        <f>Startovka!C2</f>
        <v>Benedictus - Golperand</v>
      </c>
      <c r="D2" s="70" t="str">
        <f>Startovka!D2</f>
        <v>Jack Russell Terier</v>
      </c>
      <c r="E2" s="70" t="str">
        <f>Startovka!E2</f>
        <v>OB-Z</v>
      </c>
      <c r="F2" s="70" t="str">
        <f>Startovka!I3</f>
        <v>Stráž nad Nisou, Podještědská smečka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7</v>
      </c>
      <c r="H2" s="72">
        <f>'1'!D28</f>
        <v>166</v>
      </c>
      <c r="I2" s="73" t="str">
        <f>'1'!D29</f>
        <v>Nehodnocen</v>
      </c>
      <c r="J2" s="41"/>
      <c r="K2" s="43">
        <f t="shared" ref="K2:K33" si="1">IF(E2="OB-Z",(H2)," ")</f>
        <v>166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Michaela Škoudlilová</v>
      </c>
      <c r="C3" s="70" t="str">
        <f>Startovka!C3</f>
        <v>EWE  - Třešňový květ</v>
      </c>
      <c r="D3" s="70" t="str">
        <f>Startovka!D3</f>
        <v>WHWT</v>
      </c>
      <c r="E3" s="70" t="str">
        <f>Startovka!E3</f>
        <v>OB-Z</v>
      </c>
      <c r="F3" s="70" t="str">
        <f>Startovka!I3</f>
        <v>Stráž nad Nisou, Podještědská smečka</v>
      </c>
      <c r="G3" s="70">
        <f t="shared" si="0"/>
        <v>3</v>
      </c>
      <c r="H3" s="74">
        <f>'2'!D28</f>
        <v>264.5</v>
      </c>
      <c r="I3" s="75" t="str">
        <f>'2'!D29</f>
        <v>Výborně</v>
      </c>
      <c r="J3" s="41"/>
      <c r="K3" s="43">
        <f t="shared" si="1"/>
        <v>264.5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Jana Svobodová</v>
      </c>
      <c r="C4" s="70" t="str">
        <f>Startovka!C4</f>
        <v>Lenox - Wakizashi of Tianito</v>
      </c>
      <c r="D4" s="70" t="str">
        <f>Startovka!D4</f>
        <v>Welsh corgi Pembroke</v>
      </c>
      <c r="E4" s="70" t="str">
        <f>Startovka!E4</f>
        <v>OB-Z</v>
      </c>
      <c r="F4" s="70" t="str">
        <f>Startovka!I3</f>
        <v>Stráž nad Nisou, Podještědská smečka</v>
      </c>
      <c r="G4" s="71">
        <f t="shared" si="0"/>
        <v>4</v>
      </c>
      <c r="H4" s="72">
        <f>'3'!D28</f>
        <v>264</v>
      </c>
      <c r="I4" s="75" t="str">
        <f>'3'!D29</f>
        <v>Výborně</v>
      </c>
      <c r="J4" s="41"/>
      <c r="K4" s="43">
        <f t="shared" si="1"/>
        <v>264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 xml:space="preserve">Marek Buchar </v>
      </c>
      <c r="C5" s="70" t="str">
        <f>Startovka!C5</f>
        <v>All Eynes on me Infinity Paw</v>
      </c>
      <c r="D5" s="70" t="str">
        <f>Startovka!D5</f>
        <v>Stafordshire bullterier</v>
      </c>
      <c r="E5" s="70" t="str">
        <f>Startovka!E5</f>
        <v>OB-Z</v>
      </c>
      <c r="F5" s="70" t="str">
        <f>Startovka!I3</f>
        <v>Stráž nad Nisou, Podještědská smečka</v>
      </c>
      <c r="G5" s="70">
        <f t="shared" si="0"/>
        <v>7</v>
      </c>
      <c r="H5" s="74">
        <f>'4'!D28</f>
        <v>166</v>
      </c>
      <c r="I5" s="75" t="str">
        <f>'4'!D29</f>
        <v>Nehodnocen</v>
      </c>
      <c r="J5" s="41"/>
      <c r="K5" s="43">
        <f t="shared" si="1"/>
        <v>166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Simona Vlčková</v>
      </c>
      <c r="C6" s="70" t="str">
        <f>Startovka!C6</f>
        <v>Xpensive hobby - Jeffija</v>
      </c>
      <c r="D6" s="70" t="str">
        <f>Startovka!D6</f>
        <v>Border kolie</v>
      </c>
      <c r="E6" s="70" t="str">
        <f>Startovka!E6</f>
        <v>OB-Z</v>
      </c>
      <c r="F6" s="70" t="str">
        <f>Startovka!I3</f>
        <v>Stráž nad Nisou, Podještědská smečka</v>
      </c>
      <c r="G6" s="71">
        <f t="shared" si="0"/>
        <v>5</v>
      </c>
      <c r="H6" s="72">
        <f>'5'!D28</f>
        <v>232.5</v>
      </c>
      <c r="I6" s="75" t="str">
        <f>'5'!D29</f>
        <v>Velmi dobře</v>
      </c>
      <c r="J6" s="41"/>
      <c r="K6" s="43">
        <f t="shared" si="1"/>
        <v>232.5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Markéta Ambrožová</v>
      </c>
      <c r="C7" s="70" t="str">
        <f>Startovka!C7</f>
        <v>Jako sůl - Leneli</v>
      </c>
      <c r="D7" s="70" t="str">
        <f>Startovka!D7</f>
        <v>Kolie krátkosrstá</v>
      </c>
      <c r="E7" s="70" t="str">
        <f>Startovka!E7</f>
        <v>OB-Z</v>
      </c>
      <c r="F7" s="70" t="str">
        <f>Startovka!I3</f>
        <v>Stráž nad Nisou, Podještědská smečka</v>
      </c>
      <c r="G7" s="70">
        <f t="shared" si="0"/>
        <v>2</v>
      </c>
      <c r="H7" s="72">
        <f>'6'!D28</f>
        <v>272</v>
      </c>
      <c r="I7" s="75" t="str">
        <f>'6'!D29</f>
        <v>Výborně</v>
      </c>
      <c r="J7" s="41"/>
      <c r="K7" s="43">
        <f t="shared" si="1"/>
        <v>272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Marcela Kačerová</v>
      </c>
      <c r="C8" s="70" t="str">
        <f>Startovka!C8</f>
        <v>Frída Opal Briarga Crew</v>
      </c>
      <c r="D8" s="70" t="str">
        <f>Startovka!D8</f>
        <v>Australský ovčák</v>
      </c>
      <c r="E8" s="70" t="str">
        <f>Startovka!E8</f>
        <v>OB-Z</v>
      </c>
      <c r="F8" s="70" t="str">
        <f>Startovka!I3</f>
        <v>Stráž nad Nisou, Podještědská smečka</v>
      </c>
      <c r="G8" s="71">
        <f t="shared" si="0"/>
        <v>9</v>
      </c>
      <c r="H8" s="74">
        <f>'7'!D28</f>
        <v>161</v>
      </c>
      <c r="I8" s="75" t="str">
        <f>'7'!D29</f>
        <v>Nehodnocen</v>
      </c>
      <c r="J8" s="41"/>
      <c r="K8" s="43">
        <f t="shared" si="1"/>
        <v>161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Jana Janďourková Medlíková</v>
      </c>
      <c r="C9" s="70" t="str">
        <f>Startovka!C9</f>
        <v>Romanico Ryta od Ivanského jezera</v>
      </c>
      <c r="D9" s="70" t="str">
        <f>Startovka!D9</f>
        <v>Flattcoated retriever</v>
      </c>
      <c r="E9" s="70" t="str">
        <f>Startovka!E9</f>
        <v>OB-Z</v>
      </c>
      <c r="F9" s="70" t="str">
        <f>Startovka!I3</f>
        <v>Stráž nad Nisou, Podještědská smečka</v>
      </c>
      <c r="G9" s="70">
        <f t="shared" si="0"/>
        <v>6</v>
      </c>
      <c r="H9" s="72">
        <f>'8'!D28</f>
        <v>176</v>
      </c>
      <c r="I9" s="75" t="str">
        <f>'8'!D29</f>
        <v>Nehodnocen</v>
      </c>
      <c r="J9" s="41"/>
      <c r="K9" s="43">
        <f t="shared" si="1"/>
        <v>176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Lenka Černá</v>
      </c>
      <c r="C10" s="70" t="str">
        <f>Startovka!C10</f>
        <v>Koudelka</v>
      </c>
      <c r="D10" s="70" t="str">
        <f>Startovka!D10</f>
        <v>kříženec</v>
      </c>
      <c r="E10" s="70" t="str">
        <f>Startovka!E10</f>
        <v>OB-Z</v>
      </c>
      <c r="F10" s="70" t="str">
        <f>Startovka!I3</f>
        <v>Stráž nad Nisou, Podještědská smečka</v>
      </c>
      <c r="G10" s="71">
        <f t="shared" si="0"/>
        <v>1</v>
      </c>
      <c r="H10" s="74">
        <f>'9'!D28</f>
        <v>301</v>
      </c>
      <c r="I10" s="75" t="str">
        <f>'9'!D29</f>
        <v>Výborně</v>
      </c>
      <c r="J10" s="41"/>
      <c r="K10" s="43">
        <f t="shared" si="1"/>
        <v>301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Lenka Nezdarová</v>
      </c>
      <c r="C11" s="70" t="str">
        <f>Startovka!C11</f>
        <v>Valentýna - -</v>
      </c>
      <c r="D11" s="70" t="str">
        <f>Startovka!D11</f>
        <v>kříženec</v>
      </c>
      <c r="E11" s="70" t="str">
        <f>Startovka!E11</f>
        <v>OB1</v>
      </c>
      <c r="F11" s="70" t="str">
        <f>Startovka!I3</f>
        <v>Stráž nad Nisou, Podještědská smečka</v>
      </c>
      <c r="G11" s="70">
        <f t="shared" si="0"/>
        <v>5</v>
      </c>
      <c r="H11" s="72">
        <f>'10'!D28</f>
        <v>233.5</v>
      </c>
      <c r="I11" s="75" t="str">
        <f>'10'!D29</f>
        <v>Velmi dobře</v>
      </c>
      <c r="J11" s="41"/>
      <c r="K11" s="43" t="str">
        <f t="shared" si="1"/>
        <v xml:space="preserve"> </v>
      </c>
      <c r="L11" s="43">
        <f t="shared" si="2"/>
        <v>233.5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Iveta Svatá</v>
      </c>
      <c r="C12" s="70" t="str">
        <f>Startovka!C12</f>
        <v>End of the Rainbow - Nica Bohemica</v>
      </c>
      <c r="D12" s="70" t="str">
        <f>Startovka!D12</f>
        <v>Border collie</v>
      </c>
      <c r="E12" s="70" t="str">
        <f>Startovka!E12</f>
        <v>OB1</v>
      </c>
      <c r="F12" s="70" t="str">
        <f>Startovka!I3</f>
        <v>Stráž nad Nisou, Podještědská smečka</v>
      </c>
      <c r="G12" s="71">
        <f t="shared" si="0"/>
        <v>3</v>
      </c>
      <c r="H12" s="72">
        <f>'11'!D28</f>
        <v>252</v>
      </c>
      <c r="I12" s="75" t="str">
        <f>'11'!D29</f>
        <v>Velmi dobře</v>
      </c>
      <c r="J12" s="41"/>
      <c r="K12" s="43" t="str">
        <f t="shared" si="1"/>
        <v xml:space="preserve"> </v>
      </c>
      <c r="L12" s="43">
        <f t="shared" si="2"/>
        <v>252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Jitka Kopecká</v>
      </c>
      <c r="C13" s="70" t="str">
        <f>Startovka!C13</f>
        <v>Bazalka - Gwelara</v>
      </c>
      <c r="D13" s="70" t="str">
        <f>Startovka!D13</f>
        <v>Knírač střední černý</v>
      </c>
      <c r="E13" s="70" t="str">
        <f>Startovka!E13</f>
        <v>OB1</v>
      </c>
      <c r="F13" s="70" t="str">
        <f>Startovka!I3</f>
        <v>Stráž nad Nisou, Podještědská smečka</v>
      </c>
      <c r="G13" s="70">
        <f t="shared" si="0"/>
        <v>2</v>
      </c>
      <c r="H13" s="74">
        <f>'12'!D28</f>
        <v>254</v>
      </c>
      <c r="I13" s="75" t="str">
        <f>'12'!D29</f>
        <v>Velmi dobře</v>
      </c>
      <c r="J13" s="41"/>
      <c r="K13" s="43" t="str">
        <f t="shared" si="1"/>
        <v xml:space="preserve"> </v>
      </c>
      <c r="L13" s="43">
        <f t="shared" si="2"/>
        <v>254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Kohlová Marie</v>
      </c>
      <c r="C14" s="70" t="str">
        <f>Startovka!C14</f>
        <v>Yahoodka z Kovárny</v>
      </c>
      <c r="D14" s="70" t="str">
        <f>Startovka!D14</f>
        <v>BOT</v>
      </c>
      <c r="E14" s="70" t="str">
        <f>Startovka!E14</f>
        <v>OB1</v>
      </c>
      <c r="F14" s="70" t="str">
        <f>Startovka!I3</f>
        <v>Stráž nad Nisou, Podještědská smečka</v>
      </c>
      <c r="G14" s="71">
        <f t="shared" si="0"/>
        <v>1</v>
      </c>
      <c r="H14" s="72">
        <f>'13'!D28</f>
        <v>274</v>
      </c>
      <c r="I14" s="75" t="str">
        <f>'13'!D29</f>
        <v>Výborně</v>
      </c>
      <c r="J14" s="41"/>
      <c r="K14" s="43" t="str">
        <f t="shared" si="1"/>
        <v xml:space="preserve"> </v>
      </c>
      <c r="L14" s="43">
        <f t="shared" si="2"/>
        <v>274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Lukáš Kuchta</v>
      </c>
      <c r="C15" s="70" t="str">
        <f>Startovka!C15</f>
        <v>Holy - -</v>
      </c>
      <c r="D15" s="70" t="str">
        <f>Startovka!D15</f>
        <v>Kříženec</v>
      </c>
      <c r="E15" s="70" t="str">
        <f>Startovka!E15</f>
        <v>OB1</v>
      </c>
      <c r="F15" s="70" t="str">
        <f>Startovka!I3</f>
        <v>Stráž nad Nisou, Podještědská smečka</v>
      </c>
      <c r="G15" s="70">
        <f t="shared" si="0"/>
        <v>4</v>
      </c>
      <c r="H15" s="74">
        <f>'14'!D28</f>
        <v>237.5</v>
      </c>
      <c r="I15" s="75" t="str">
        <f>'14'!D29</f>
        <v>Velmi dobře</v>
      </c>
      <c r="J15" s="41"/>
      <c r="K15" s="43" t="str">
        <f t="shared" si="1"/>
        <v xml:space="preserve"> </v>
      </c>
      <c r="L15" s="43">
        <f t="shared" si="2"/>
        <v>237.5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Markéta Ambrožová</v>
      </c>
      <c r="C16" s="70" t="str">
        <f>Startovka!C16</f>
        <v>Galenit  - Leneli</v>
      </c>
      <c r="D16" s="70" t="str">
        <f>Startovka!D16</f>
        <v>Kolie krátkosrstá</v>
      </c>
      <c r="E16" s="70" t="str">
        <f>Startovka!E16</f>
        <v>OB2</v>
      </c>
      <c r="F16" s="70" t="str">
        <f>Startovka!I3</f>
        <v>Stráž nad Nisou, Podještědská smečka</v>
      </c>
      <c r="G16" s="71">
        <f t="shared" si="0"/>
        <v>2</v>
      </c>
      <c r="H16" s="72">
        <f>'15'!D28</f>
        <v>225.5</v>
      </c>
      <c r="I16" s="75" t="str">
        <f>'15'!D29</f>
        <v>Velmi dobře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>
        <f t="shared" si="3"/>
        <v>225.5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Markéta  Podlasová</v>
      </c>
      <c r="C17" s="70" t="str">
        <f>Startovka!C17</f>
        <v>Cillian Reesheja - Reesheja</v>
      </c>
      <c r="D17" s="70" t="str">
        <f>Startovka!D17</f>
        <v>Border collie</v>
      </c>
      <c r="E17" s="70" t="str">
        <f>Startovka!E17</f>
        <v>OB2</v>
      </c>
      <c r="F17" s="70" t="str">
        <f>Startovka!I3</f>
        <v>Stráž nad Nisou, Podještědská smečka</v>
      </c>
      <c r="G17" s="70">
        <f t="shared" si="0"/>
        <v>3</v>
      </c>
      <c r="H17" s="74">
        <f>'16'!D28</f>
        <v>0</v>
      </c>
      <c r="I17" s="75" t="str">
        <f>'16'!D29</f>
        <v>Nehodnocen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>
        <f t="shared" si="3"/>
        <v>0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Denisa Ružová</v>
      </c>
      <c r="C18" s="70" t="str">
        <f>Startovka!C18</f>
        <v>Interforce Speedlight</v>
      </c>
      <c r="D18" s="70" t="str">
        <f>Startovka!D18</f>
        <v>Border collie</v>
      </c>
      <c r="E18" s="70" t="str">
        <f>Startovka!E18</f>
        <v>OB2</v>
      </c>
      <c r="F18" s="70" t="str">
        <f>Startovka!I3</f>
        <v>Stráž nad Nisou, Podještědská smečka</v>
      </c>
      <c r="G18" s="71">
        <f t="shared" si="0"/>
        <v>1</v>
      </c>
      <c r="H18" s="72">
        <f>'17'!D28</f>
        <v>262</v>
      </c>
      <c r="I18" s="75" t="str">
        <f>'17'!D29</f>
        <v>Výborně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>
        <f t="shared" si="3"/>
        <v>262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Stráž nad Nisou, Podještědská smečka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Stráž nad Nisou, Podještědská smečka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Stráž nad Nisou, Podještědská smečka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Stráž nad Nisou, Podještědská smečka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Stráž nad Nisou, Podještědská smečka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Stráž nad Nisou, Podještědská smečka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Stráž nad Nisou, Podještědská smečka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Stráž nad Nisou, Podještědská smečka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Stráž nad Nisou, Podještědská smečka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Stráž nad Nisou, Podještědská smečka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Stráž nad Nisou, Podještědská smečka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Stráž nad Nisou, Podještědská smečka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Stráž nad Nisou, Podještědská smečka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Stráž nad Nisou, Podještědská smečka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Stráž nad Nisou, Podještědská smečka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Stráž nad Nisou, Podještědská smečka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Stráž nad Nisou, Podještědská smečka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Stráž nad Nisou, Podještědská smečka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Stráž nad Nisou, Podještědská smečka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Stráž nad Nisou, Podještědská smečka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Stráž nad Nisou, Podještědská smečka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Stráž nad Nisou, Podještědská smečka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Stráž nad Nisou, Podještědská smečka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Stráž nad Nisou, Podještědská smečka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Stráž nad Nisou, Podještědská smečka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Stráž nad Nisou, Podještědská smečka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Stráž nad Nisou, Podještědská smečka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Stráž nad Nisou, Podještědská smečka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Stráž nad Nisou, Podještědská smečka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Stráž nad Nisou, Podještědská smečka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Stráž nad Nisou, Podještědská smečka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Stráž nad Nisou, Podještědská smečka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Stráž nad Nisou, Podještědská smečka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Startovka!D28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Startovka!A28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Startovka!E28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Výsledky!G28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Startovka!D29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Startovka!A29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Startovka!E29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Výsledky!G29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Startovka!D30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Startovka!A30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Startovka!E30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Výsledky!G30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Startovka!D31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Startovka!A31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Startovka!E31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Výsledky!G31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Startovka!D32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Startovka!A32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Startovka!E32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Výsledky!G32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Startovka!D33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Startovka!A33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Startovka!E33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Výsledky!G33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Startovka!D34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Startovka!A34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Startovka!E34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Výsledky!G34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Startovka!D35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Startovka!A35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Startovka!E35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Výsledky!G35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Startovka!D36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Startovka!A36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Startovka!E36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Výsledky!G36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Startovka!D37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Startovka!A37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Startovka!E37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Výsledky!G37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14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</f>
        <v>Monika Mocňáková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Startovka!C2</f>
        <v>Benedictus - Golperand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Startovka!D2</f>
        <v>Jack Russell Terier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</f>
        <v>1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Startovka!E2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Výsledky!G2</f>
        <v>7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do lehu nebo do sedu za chůze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5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166</v>
      </c>
      <c r="E28" s="103"/>
      <c r="F28" s="103"/>
      <c r="G28" s="103"/>
      <c r="H28" s="64">
        <f>SUM(G18:G27)</f>
        <v>166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Nehodnocen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4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Startovka!D38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Startovka!A38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Startovka!E38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Výsledky!G38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Startovka!D39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Startovka!A39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Startovka!E39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Výsledky!G39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Startovka!D40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Startovka!A40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Startovka!E40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Výsledky!G40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Startovka!D41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Startovka!A41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Startovka!E41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Výsledky!G41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Startovka!D42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Startovka!A42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Startovka!E42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Výsledky!G42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Startovka!D43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Startovka!A43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Startovka!E43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Výsledky!G43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Startovka!D44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Startovka!A44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Startovka!E44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Výsledky!G44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Startovka!D45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Startovka!A45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Startovka!E45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Výsledky!G45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Startovka!D46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Startovka!A46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Startovka!E46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Výsledky!G46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Startovka!D47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Startovka!A47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Startovka!E47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Výsledky!G47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8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Startovka!B3</f>
        <v>Michaela Škoudlilová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Startovka!C3</f>
        <v>EWE  - Třešňový květ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Startovka!D3</f>
        <v>WHWT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</f>
        <v>2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Startovka!E3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</f>
        <v>3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do lehu nebo do sedu za chůze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5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264.5</v>
      </c>
      <c r="E28" s="103"/>
      <c r="F28" s="103"/>
      <c r="G28" s="103"/>
      <c r="H28" s="64">
        <f>SUM(G18:G27)</f>
        <v>264.5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Startovka!D48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Startovka!A48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Startovka!E48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Výsledky!G48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Startovka!D49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Startovka!A49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Startovka!E49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Výsledky!G49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Startovka!B50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Startovka!C50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Startovka!D50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Startovka!A50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Startovka!E50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Výsledky!G50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Startovka!B51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Startovka!C51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Startovka!D51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Startovka!A51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Startovka!E51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Výsledky!G51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5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Startovka!B4</f>
        <v>Jana Svobodová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Startovka!C4</f>
        <v>Lenox - Wakizashi of Tianito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Startovka!D4</f>
        <v>Welsh corgi Pembroke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</f>
        <v>3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Startovka!E4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</f>
        <v>4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do lehu nebo do sedu za chůze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9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36</v>
      </c>
      <c r="H26" s="64">
        <f t="shared" si="0"/>
        <v>36</v>
      </c>
      <c r="I26" s="64">
        <f t="shared" si="1"/>
        <v>18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264</v>
      </c>
      <c r="E28" s="103"/>
      <c r="F28" s="103"/>
      <c r="G28" s="103"/>
      <c r="H28" s="64">
        <f>SUM(G18:G27)</f>
        <v>264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75" fitToWidth="0" fitToHeight="0" orientation="landscape" blackAndWhite="1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4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Startovka!B5</f>
        <v xml:space="preserve">Marek Buchar 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Startovka!C5</f>
        <v>All Eynes on me Infinity Paw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Startovka!D5</f>
        <v>Stafordshire bullterier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Startovka!A5</f>
        <v>4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Startovka!E5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Výsledky!G5</f>
        <v>7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do lehu nebo do sedu za chůze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10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40</v>
      </c>
      <c r="H26" s="64">
        <f t="shared" si="0"/>
        <v>40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10</v>
      </c>
      <c r="I27" s="64">
        <f t="shared" si="1"/>
        <v>5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166</v>
      </c>
      <c r="E28" s="103"/>
      <c r="F28" s="103"/>
      <c r="G28" s="103"/>
      <c r="H28" s="64">
        <f>SUM(G18:G27)</f>
        <v>166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Nehodnocen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5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Startovka!B6</f>
        <v>Simona Vlčková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Startovka!C6</f>
        <v>Xpensive hobby - Jeffija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Startovka!D6</f>
        <v>Border kolie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Startovka!A6</f>
        <v>5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Startovka!E6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Výsledky!G6</f>
        <v>5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do lehu nebo do sedu za chůze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7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28</v>
      </c>
      <c r="H26" s="64">
        <f t="shared" si="0"/>
        <v>28</v>
      </c>
      <c r="I26" s="64">
        <f t="shared" si="1"/>
        <v>14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232.5</v>
      </c>
      <c r="E28" s="103"/>
      <c r="F28" s="103"/>
      <c r="G28" s="103"/>
      <c r="H28" s="64">
        <f>SUM(G18:G27)</f>
        <v>232.5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4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296875" style="4" customWidth="1"/>
    <col min="7" max="7" width="16" style="4" customWidth="1"/>
    <col min="8" max="8" width="6.7968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Pavlína Bohunová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>Stráž nad Nisou, Podještědská smečka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>
        <f>Startovka!I4</f>
        <v>45207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Startovka!B7</f>
        <v>Markéta Ambrožová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Startovka!C7</f>
        <v>Jako sůl - Leneli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Startovka!D7</f>
        <v>Kolie krátkosrstá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Startovka!A7</f>
        <v>6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Startovka!E7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Výsledky!G7</f>
        <v>2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do lehu nebo do sedu za chůze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8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32</v>
      </c>
      <c r="H26" s="64">
        <f t="shared" si="0"/>
        <v>32</v>
      </c>
      <c r="I26" s="64">
        <f t="shared" si="1"/>
        <v>16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272</v>
      </c>
      <c r="E28" s="103"/>
      <c r="F28" s="103"/>
      <c r="G28" s="103"/>
      <c r="H28" s="64">
        <f>SUM(G18:G27)</f>
        <v>272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45" right="0.11811023622047245" top="0.19685039370078741" bottom="0.19685039370078741" header="0.19685039370078741" footer="0.19685039370078741"/>
  <pageSetup paperSize="9" scale="90" fitToWidth="0" fitToHeight="0" orientation="landscape" blackAndWhite="1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2023-10-07T18:27:51Z</cp:lastPrinted>
  <dcterms:created xsi:type="dcterms:W3CDTF">2020-01-31T23:26:18Z</dcterms:created>
  <dcterms:modified xsi:type="dcterms:W3CDTF">2023-10-11T16:44:41Z</dcterms:modified>
</cp:coreProperties>
</file>