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62767002-5C52-464A-83F2-01B0293BD67A}" xr6:coauthVersionLast="47" xr6:coauthVersionMax="47" xr10:uidLastSave="{00000000-0000-0000-0000-000000000000}"/>
  <workbookProtection lockStructure="1"/>
  <bookViews>
    <workbookView xWindow="24" yWindow="744" windowWidth="23016" windowHeight="1221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G24" i="3" l="1"/>
  <c r="C14" i="26" s="1"/>
  <c r="G31" i="3"/>
  <c r="G36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L13" i="3" s="1"/>
  <c r="E14" i="3"/>
  <c r="E15" i="3"/>
  <c r="E16" i="3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E25" i="3"/>
  <c r="G25" i="3" s="1"/>
  <c r="C14" i="27" s="1"/>
  <c r="E26" i="3"/>
  <c r="M26" i="3" s="1"/>
  <c r="E27" i="3"/>
  <c r="M27" i="3" s="1"/>
  <c r="E28" i="3"/>
  <c r="G28" i="3" s="1"/>
  <c r="E29" i="3"/>
  <c r="G29" i="3" s="1"/>
  <c r="E30" i="3"/>
  <c r="G30" i="3" s="1"/>
  <c r="E31" i="3"/>
  <c r="M31" i="3" s="1"/>
  <c r="E32" i="3"/>
  <c r="G32" i="3" s="1"/>
  <c r="E33" i="3"/>
  <c r="G33" i="3" s="1"/>
  <c r="E34" i="3"/>
  <c r="M34" i="3" s="1"/>
  <c r="E35" i="3"/>
  <c r="G35" i="3" s="1"/>
  <c r="E36" i="3"/>
  <c r="E37" i="3"/>
  <c r="G37" i="3" s="1"/>
  <c r="E38" i="3"/>
  <c r="N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M10" i="3" s="1"/>
  <c r="M11" i="3"/>
  <c r="E3" i="3"/>
  <c r="E2" i="3"/>
  <c r="C27" i="41"/>
  <c r="C27" i="30"/>
  <c r="C27" i="25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13" i="52"/>
  <c r="F20" i="52" s="1"/>
  <c r="I20" i="52" s="1"/>
  <c r="C12" i="52"/>
  <c r="C11" i="52"/>
  <c r="C10" i="52"/>
  <c r="C9" i="52"/>
  <c r="C5" i="52"/>
  <c r="C4" i="52"/>
  <c r="C3" i="52"/>
  <c r="C13" i="51"/>
  <c r="F19" i="51" s="1"/>
  <c r="I19" i="51" s="1"/>
  <c r="C12" i="51"/>
  <c r="C11" i="51"/>
  <c r="C10" i="51"/>
  <c r="C9" i="51"/>
  <c r="C5" i="51"/>
  <c r="C4" i="51"/>
  <c r="C3" i="51"/>
  <c r="C13" i="50"/>
  <c r="F24" i="50" s="1"/>
  <c r="I24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27" i="48" s="1"/>
  <c r="C12" i="48"/>
  <c r="C11" i="48"/>
  <c r="C10" i="48"/>
  <c r="C9" i="48"/>
  <c r="C5" i="48"/>
  <c r="C4" i="48"/>
  <c r="C3" i="48"/>
  <c r="C23" i="47"/>
  <c r="F22" i="47"/>
  <c r="I22" i="47" s="1"/>
  <c r="C13" i="47"/>
  <c r="C21" i="47" s="1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13" i="45"/>
  <c r="C27" i="45" s="1"/>
  <c r="C12" i="45"/>
  <c r="C11" i="45"/>
  <c r="C10" i="45"/>
  <c r="C9" i="45"/>
  <c r="C5" i="45"/>
  <c r="C4" i="45"/>
  <c r="C3" i="45"/>
  <c r="C13" i="44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F19" i="41"/>
  <c r="I19" i="41" s="1"/>
  <c r="C13" i="41"/>
  <c r="C12" i="41"/>
  <c r="C11" i="41"/>
  <c r="C10" i="41"/>
  <c r="C9" i="41"/>
  <c r="C5" i="41"/>
  <c r="C4" i="41"/>
  <c r="C3" i="41"/>
  <c r="C13" i="40"/>
  <c r="D14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F20" i="34"/>
  <c r="I20" i="34" s="1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25" i="32"/>
  <c r="C13" i="32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F25" i="30"/>
  <c r="I25" i="30" s="1"/>
  <c r="C25" i="30"/>
  <c r="C19" i="30"/>
  <c r="D17" i="30"/>
  <c r="C6" i="30" s="1"/>
  <c r="C13" i="30"/>
  <c r="C21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F14" i="3"/>
  <c r="F15" i="3"/>
  <c r="F17" i="3"/>
  <c r="F11" i="3"/>
  <c r="F13" i="3"/>
  <c r="F19" i="3"/>
  <c r="F12" i="3"/>
  <c r="F18" i="3"/>
  <c r="F16" i="3"/>
  <c r="D14" i="53"/>
  <c r="D14" i="51"/>
  <c r="D14" i="50"/>
  <c r="D14" i="44"/>
  <c r="D14" i="41"/>
  <c r="D14" i="34"/>
  <c r="D14" i="33"/>
  <c r="D14" i="32"/>
  <c r="D14" i="30"/>
  <c r="D14" i="24"/>
  <c r="D14" i="16"/>
  <c r="D14" i="9"/>
  <c r="M50" i="3"/>
  <c r="M48" i="3"/>
  <c r="L45" i="3"/>
  <c r="N44" i="3"/>
  <c r="M44" i="3"/>
  <c r="L44" i="3"/>
  <c r="M38" i="3"/>
  <c r="L37" i="3"/>
  <c r="N36" i="3"/>
  <c r="L36" i="3"/>
  <c r="K36" i="3"/>
  <c r="K35" i="3"/>
  <c r="M32" i="3"/>
  <c r="L32" i="3"/>
  <c r="K32" i="3"/>
  <c r="M29" i="3"/>
  <c r="L29" i="3"/>
  <c r="K28" i="3"/>
  <c r="M19" i="3"/>
  <c r="L15" i="3"/>
  <c r="M13" i="3"/>
  <c r="M3" i="3"/>
  <c r="F26" i="29"/>
  <c r="I26" i="29" s="1"/>
  <c r="C26" i="36" l="1"/>
  <c r="C27" i="33"/>
  <c r="L28" i="3"/>
  <c r="M28" i="3"/>
  <c r="M40" i="3"/>
  <c r="M43" i="3"/>
  <c r="D14" i="29"/>
  <c r="C25" i="45"/>
  <c r="C19" i="52"/>
  <c r="F25" i="52"/>
  <c r="I25" i="52" s="1"/>
  <c r="C27" i="53"/>
  <c r="C27" i="17"/>
  <c r="G43" i="3"/>
  <c r="M45" i="3"/>
  <c r="E17" i="30"/>
  <c r="D7" i="30" s="1"/>
  <c r="F22" i="51"/>
  <c r="I22" i="51" s="1"/>
  <c r="C27" i="21"/>
  <c r="C23" i="43"/>
  <c r="C27" i="29"/>
  <c r="D14" i="11"/>
  <c r="C14" i="18"/>
  <c r="C14" i="17"/>
  <c r="C14" i="16"/>
  <c r="C14" i="15"/>
  <c r="C14" i="14"/>
  <c r="C27" i="14"/>
  <c r="C14" i="13"/>
  <c r="D14" i="12"/>
  <c r="C14" i="11"/>
  <c r="C14" i="10"/>
  <c r="C14" i="9"/>
  <c r="M7" i="3"/>
  <c r="C14" i="8"/>
  <c r="C27" i="8"/>
  <c r="C14" i="7"/>
  <c r="F26" i="32"/>
  <c r="I26" i="32" s="1"/>
  <c r="C7" i="32"/>
  <c r="D17" i="37"/>
  <c r="C6" i="37" s="1"/>
  <c r="C7" i="37"/>
  <c r="F26" i="40"/>
  <c r="I26" i="40" s="1"/>
  <c r="C7" i="40"/>
  <c r="F26" i="44"/>
  <c r="C7" i="44"/>
  <c r="F18" i="49"/>
  <c r="I18" i="49" s="1"/>
  <c r="C7" i="49"/>
  <c r="C23" i="45"/>
  <c r="C7" i="45"/>
  <c r="C27" i="49"/>
  <c r="D14" i="48"/>
  <c r="F26" i="34"/>
  <c r="I26" i="34" s="1"/>
  <c r="C7" i="34"/>
  <c r="F27" i="41"/>
  <c r="I27" i="41" s="1"/>
  <c r="C7" i="41"/>
  <c r="C27" i="37"/>
  <c r="D14" i="31"/>
  <c r="M21" i="3"/>
  <c r="N45" i="3"/>
  <c r="D14" i="47"/>
  <c r="L38" i="3"/>
  <c r="C27" i="11"/>
  <c r="C27" i="23"/>
  <c r="C27" i="35"/>
  <c r="C27" i="47"/>
  <c r="C27" i="4"/>
  <c r="C7" i="4"/>
  <c r="C27" i="7"/>
  <c r="C7" i="7"/>
  <c r="C25" i="13"/>
  <c r="C7" i="13"/>
  <c r="C19" i="16"/>
  <c r="C7" i="16"/>
  <c r="C26" i="22"/>
  <c r="C7" i="22"/>
  <c r="C25" i="25"/>
  <c r="C7" i="25"/>
  <c r="C19" i="28"/>
  <c r="C7" i="28"/>
  <c r="D14" i="46"/>
  <c r="F21" i="46"/>
  <c r="I21" i="46" s="1"/>
  <c r="C27" i="10"/>
  <c r="C27" i="22"/>
  <c r="G34" i="3"/>
  <c r="F26" i="38"/>
  <c r="I26" i="38" s="1"/>
  <c r="C7" i="38"/>
  <c r="F26" i="46"/>
  <c r="I26" i="46" s="1"/>
  <c r="C7" i="46"/>
  <c r="F26" i="50"/>
  <c r="I26" i="50" s="1"/>
  <c r="C7" i="50"/>
  <c r="C27" i="44"/>
  <c r="F26" i="42"/>
  <c r="I26" i="42" s="1"/>
  <c r="C7" i="42"/>
  <c r="C27" i="32"/>
  <c r="D14" i="43"/>
  <c r="L30" i="3"/>
  <c r="D17" i="29"/>
  <c r="C6" i="29" s="1"/>
  <c r="C26" i="32"/>
  <c r="C22" i="52"/>
  <c r="C27" i="19"/>
  <c r="C27" i="31"/>
  <c r="G49" i="3"/>
  <c r="C19" i="5"/>
  <c r="C7" i="5"/>
  <c r="C25" i="14"/>
  <c r="C7" i="14"/>
  <c r="C19" i="20"/>
  <c r="C7" i="20"/>
  <c r="C23" i="26"/>
  <c r="C7" i="26"/>
  <c r="F19" i="47"/>
  <c r="H19" i="47" s="1"/>
  <c r="C7" i="47"/>
  <c r="C19" i="51"/>
  <c r="C7" i="51"/>
  <c r="D14" i="13"/>
  <c r="F25" i="32"/>
  <c r="I25" i="32" s="1"/>
  <c r="C27" i="42"/>
  <c r="G50" i="3"/>
  <c r="G38" i="3"/>
  <c r="G26" i="3"/>
  <c r="C14" i="28" s="1"/>
  <c r="F26" i="48"/>
  <c r="I26" i="48" s="1"/>
  <c r="C7" i="48"/>
  <c r="G27" i="3"/>
  <c r="F26" i="36"/>
  <c r="I26" i="36" s="1"/>
  <c r="C7" i="36"/>
  <c r="F22" i="43"/>
  <c r="I22" i="43" s="1"/>
  <c r="C7" i="43"/>
  <c r="F26" i="52"/>
  <c r="H26" i="52" s="1"/>
  <c r="C7" i="52"/>
  <c r="F26" i="30"/>
  <c r="H26" i="30" s="1"/>
  <c r="C7" i="30"/>
  <c r="D14" i="35"/>
  <c r="C18" i="32"/>
  <c r="F20" i="44"/>
  <c r="I20" i="44" s="1"/>
  <c r="C27" i="16"/>
  <c r="C27" i="28"/>
  <c r="C27" i="40"/>
  <c r="C27" i="52"/>
  <c r="K29" i="3"/>
  <c r="D14" i="10"/>
  <c r="D14" i="52"/>
  <c r="E17" i="32"/>
  <c r="D7" i="32" s="1"/>
  <c r="C25" i="40"/>
  <c r="C18" i="44"/>
  <c r="C27" i="39"/>
  <c r="C27" i="51"/>
  <c r="G41" i="3"/>
  <c r="C27" i="6"/>
  <c r="C7" i="6"/>
  <c r="C21" i="9"/>
  <c r="C7" i="9"/>
  <c r="C21" i="12"/>
  <c r="C7" i="12"/>
  <c r="C24" i="15"/>
  <c r="C7" i="15"/>
  <c r="C25" i="18"/>
  <c r="C7" i="18"/>
  <c r="C26" i="24"/>
  <c r="C7" i="24"/>
  <c r="C21" i="27"/>
  <c r="C7" i="27"/>
  <c r="D17" i="32"/>
  <c r="C6" i="32" s="1"/>
  <c r="E17" i="40"/>
  <c r="D7" i="40" s="1"/>
  <c r="E17" i="44"/>
  <c r="D7" i="44" s="1"/>
  <c r="C27" i="38"/>
  <c r="C27" i="50"/>
  <c r="G42" i="3"/>
  <c r="G18" i="3"/>
  <c r="C14" i="20" s="1"/>
  <c r="N50" i="3"/>
  <c r="L41" i="3"/>
  <c r="M41" i="3"/>
  <c r="K49" i="3"/>
  <c r="M33" i="3"/>
  <c r="L42" i="3"/>
  <c r="M49" i="3"/>
  <c r="M42" i="3"/>
  <c r="F27" i="5"/>
  <c r="C27" i="5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G25" i="46" s="1"/>
  <c r="E17" i="46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50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L34" i="3"/>
  <c r="D14" i="38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36"/>
  <c r="C23" i="29"/>
  <c r="L5" i="3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5" i="30"/>
  <c r="H24" i="50"/>
  <c r="H22" i="43"/>
  <c r="H20" i="34"/>
  <c r="L35" i="3"/>
  <c r="N43" i="3"/>
  <c r="M51" i="3"/>
  <c r="N51" i="3"/>
  <c r="L47" i="3"/>
  <c r="M35" i="3"/>
  <c r="K31" i="3"/>
  <c r="M47" i="3"/>
  <c r="L3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6" i="42"/>
  <c r="H26" i="36"/>
  <c r="H20" i="52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6" i="48" l="1"/>
  <c r="G26" i="38"/>
  <c r="G25" i="30"/>
  <c r="G25" i="32"/>
  <c r="H25" i="52"/>
  <c r="G21" i="36"/>
  <c r="H20" i="44"/>
  <c r="D7" i="18"/>
  <c r="I26" i="30"/>
  <c r="G26" i="30" s="1"/>
  <c r="G26" i="42"/>
  <c r="G26" i="46"/>
  <c r="D6" i="32"/>
  <c r="G26" i="32"/>
  <c r="C14" i="19"/>
  <c r="C14" i="12"/>
  <c r="I26" i="52"/>
  <c r="G26" i="52" s="1"/>
  <c r="H25" i="32"/>
  <c r="H27" i="51"/>
  <c r="H26" i="32"/>
  <c r="H21" i="48"/>
  <c r="H25" i="40"/>
  <c r="I24" i="44"/>
  <c r="G24" i="44" s="1"/>
  <c r="H21" i="40"/>
  <c r="H21" i="46"/>
  <c r="G21" i="46"/>
  <c r="H26" i="49"/>
  <c r="G20" i="44"/>
  <c r="G21" i="34"/>
  <c r="G25" i="44"/>
  <c r="H26" i="48"/>
  <c r="G20" i="50"/>
  <c r="H26" i="38"/>
  <c r="G24" i="38"/>
  <c r="H26" i="44"/>
  <c r="I26" i="44"/>
  <c r="G26" i="44" s="1"/>
  <c r="H26" i="45"/>
  <c r="D6" i="44"/>
  <c r="H18" i="49"/>
  <c r="D6" i="50"/>
  <c r="G26" i="50"/>
  <c r="H27" i="41"/>
  <c r="G24" i="50"/>
  <c r="H26" i="40"/>
  <c r="G25" i="50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L7" i="3" s="1"/>
  <c r="D28" i="8"/>
  <c r="H6" i="3" s="1"/>
  <c r="M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6" l="1"/>
  <c r="I14" i="3" s="1"/>
  <c r="H14" i="3"/>
  <c r="K14" i="3" s="1"/>
  <c r="D29" i="20"/>
  <c r="I18" i="3" s="1"/>
  <c r="H18" i="3"/>
  <c r="D29" i="18"/>
  <c r="I16" i="3" s="1"/>
  <c r="H16" i="3"/>
  <c r="K16" i="3" s="1"/>
  <c r="D29" i="15"/>
  <c r="I13" i="3" s="1"/>
  <c r="H13" i="3"/>
  <c r="L4" i="3"/>
  <c r="H25" i="3"/>
  <c r="L2" i="3"/>
  <c r="H27" i="3"/>
  <c r="D29" i="12"/>
  <c r="I10" i="3" s="1"/>
  <c r="H10" i="3"/>
  <c r="L10" i="3" s="1"/>
  <c r="D29" i="26"/>
  <c r="I24" i="3" s="1"/>
  <c r="H24" i="3"/>
  <c r="D29" i="14"/>
  <c r="I12" i="3" s="1"/>
  <c r="H12" i="3"/>
  <c r="K12" i="3" s="1"/>
  <c r="L3" i="3"/>
  <c r="H26" i="3"/>
  <c r="D29" i="11"/>
  <c r="I9" i="3" s="1"/>
  <c r="H9" i="3"/>
  <c r="L9" i="3" s="1"/>
  <c r="K47" i="3"/>
  <c r="H23" i="3"/>
  <c r="D29" i="17"/>
  <c r="I15" i="3" s="1"/>
  <c r="H15" i="3"/>
  <c r="K15" i="3" s="1"/>
  <c r="D29" i="13"/>
  <c r="I11" i="3" s="1"/>
  <c r="H11" i="3"/>
  <c r="L11" i="3" s="1"/>
  <c r="D29" i="10"/>
  <c r="I8" i="3" s="1"/>
  <c r="H8" i="3"/>
  <c r="L8" i="3" s="1"/>
  <c r="K46" i="3"/>
  <c r="H22" i="3"/>
  <c r="K44" i="3"/>
  <c r="H20" i="3"/>
  <c r="D29" i="19"/>
  <c r="I17" i="3" s="1"/>
  <c r="H17" i="3"/>
  <c r="K17" i="3" s="1"/>
  <c r="D29" i="23"/>
  <c r="I21" i="3" s="1"/>
  <c r="H21" i="3"/>
  <c r="D29" i="7"/>
  <c r="I5" i="3" s="1"/>
  <c r="H5" i="3"/>
  <c r="M5" i="3" s="1"/>
  <c r="K43" i="3"/>
  <c r="H19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48" i="3"/>
  <c r="N21" i="3"/>
  <c r="D29" i="28"/>
  <c r="I26" i="3" s="1"/>
  <c r="D29" i="25"/>
  <c r="I23" i="3" s="1"/>
  <c r="D29" i="6"/>
  <c r="I4" i="3" s="1"/>
  <c r="M16" i="3"/>
  <c r="N19" i="3"/>
  <c r="K13" i="3"/>
  <c r="K8" i="3"/>
  <c r="D29" i="9"/>
  <c r="I7" i="3" s="1"/>
  <c r="M17" i="3"/>
  <c r="D29" i="8"/>
  <c r="I6" i="3" s="1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7" i="3"/>
  <c r="M14" i="3"/>
  <c r="N14" i="3"/>
  <c r="M15" i="3"/>
  <c r="N15" i="3"/>
  <c r="N24" i="3" l="1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C14" i="6" l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" l="1"/>
  <c r="C14" i="4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<sst xmlns="http://schemas.openxmlformats.org/spreadsheetml/2006/main" count="1379" uniqueCount="128">
  <si>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</si>
  <si>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</si>
  <si>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</si>
  <si>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</si>
  <si>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</si>
  <si>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</si>
  <si>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</si>
  <si>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</si>
  <si>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</si>
  <si>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</si>
  <si>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</si>
  <si>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</si>
  <si>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</si>
  <si>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</si>
  <si>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</si>
  <si>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</si>
  <si>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</si>
  <si>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</si>
  <si>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</si>
  <si>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</si>
  <si>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</si>
  <si>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</si>
  <si>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</si>
  <si>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</si>
  <si>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</si>
  <si>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</si>
  <si>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</si>
  <si>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</si>
  <si>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</si>
  <si>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</si>
  <si>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</si>
  <si>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</si>
  <si>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</si>
  <si>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</si>
  <si>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</si>
  <si>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</si>
  <si>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</si>
  <si>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</si>
  <si>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</si>
  <si>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</si>
  <si>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</si>
  <si>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</si>
  <si>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</si>
  <si>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</si>
  <si>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</si>
  <si>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</si>
  <si>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</si>
  <si>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</si>
  <si>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</si>
  <si>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</si>
  <si>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</si>
  <si>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</si>
  <si>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</si>
  <si>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</si>
  <si>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</si>
  <si>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</si>
  <si>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</si>
  <si>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</si>
  <si>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</si>
  <si>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</si>
  <si>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</si>
  <si>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</si>
  <si>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</si>
  <si>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</si>
  <si>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</si>
  <si>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</si>
  <si>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</si>
  <si>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</si>
  <si>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</si>
  <si>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</si>
  <si>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</si>
  <si>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</si>
  <si>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</si>
  <si>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</si>
  <si>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</si>
  <si>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</si>
  <si>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</si>
  <si>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</si>
  <si>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</si>
  <si>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</si>
  <si>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</si>
  <si>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</si>
  <si>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</si>
  <si>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</si>
  <si>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Lenka Tomanová</t>
  </si>
  <si>
    <t>O Pecínovký pohár, ZKO Nové Strašecí</t>
  </si>
  <si>
    <t>Petra Štolová</t>
  </si>
  <si>
    <t>Petra Sedláčková</t>
  </si>
  <si>
    <t>Jaroslava Kniežová</t>
  </si>
  <si>
    <t>Bacardi Blue Javael Bohemia</t>
  </si>
  <si>
    <t>Garry Farrell z Brzáneckých vinohradů</t>
  </si>
  <si>
    <t>Aslan Barneco star of Highlands</t>
  </si>
  <si>
    <t>NO</t>
  </si>
  <si>
    <t>AUO</t>
  </si>
  <si>
    <t>Sicilský chrt</t>
  </si>
  <si>
    <t>Eva Košnárová</t>
  </si>
  <si>
    <t>Magdalena Kolářová</t>
  </si>
  <si>
    <t>Markéta Netíková</t>
  </si>
  <si>
    <t>Ebony z Vandalky</t>
  </si>
  <si>
    <t>Jackie</t>
  </si>
  <si>
    <t>AHakira Black Dvomaro</t>
  </si>
  <si>
    <t>Holandský ovčák</t>
  </si>
  <si>
    <t>Kříženec</t>
  </si>
  <si>
    <t>Velký Knírač</t>
  </si>
  <si>
    <t>Jitka Trčková</t>
  </si>
  <si>
    <t>Angel of Diamond od Půlnoční krásky</t>
  </si>
  <si>
    <t>Hofi</t>
  </si>
  <si>
    <t>Pavlína Matějovičová</t>
  </si>
  <si>
    <t>Marcela Šmídová</t>
  </si>
  <si>
    <t>Gwynn z Tržiště</t>
  </si>
  <si>
    <t>AaBewitch Dream FastForJoy</t>
  </si>
  <si>
    <t>AKE</t>
  </si>
  <si>
    <t>Aneta Zázvorková</t>
  </si>
  <si>
    <t>Monika Bystrianská</t>
  </si>
  <si>
    <t>Jarmila Pidrmanová</t>
  </si>
  <si>
    <t>Aleš Velc</t>
  </si>
  <si>
    <t>Lucie Šmídová</t>
  </si>
  <si>
    <t>Sebastian</t>
  </si>
  <si>
    <t>Donnafugata Angheli z Brzáneckých vinohradů</t>
  </si>
  <si>
    <t>Keiko Malý Poutník</t>
  </si>
  <si>
    <t>Adell Chany Eciloten</t>
  </si>
  <si>
    <t>Gailey Happy Bashmar</t>
  </si>
  <si>
    <t>Vajca Mi-Ji</t>
  </si>
  <si>
    <t>BOC</t>
  </si>
  <si>
    <t>BOT</t>
  </si>
  <si>
    <t>Šiperka</t>
  </si>
  <si>
    <t>BRG</t>
  </si>
  <si>
    <t>Irish soft coated wheaten terier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</si>
</sst>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0" xfId="0" applyFont="1"/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E25" sqref="E25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88</v>
      </c>
      <c r="C2" s="67" t="s">
        <v>89</v>
      </c>
      <c r="D2" s="67" t="s">
        <v>92</v>
      </c>
      <c r="E2" s="7" t="s">
        <v>6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84</v>
      </c>
      <c r="C3" s="67" t="s">
        <v>90</v>
      </c>
      <c r="D3" s="67" t="s">
        <v>93</v>
      </c>
      <c r="E3" s="7" t="s">
        <v>6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5">
        <v>3</v>
      </c>
      <c r="B4" s="67" t="s">
        <v>88</v>
      </c>
      <c r="C4" s="67" t="s">
        <v>91</v>
      </c>
      <c r="D4" s="67" t="s">
        <v>94</v>
      </c>
      <c r="E4" s="7" t="s">
        <v>6</v>
      </c>
      <c r="F4" s="8"/>
      <c r="H4" s="11" t="s">
        <v>10</v>
      </c>
      <c r="I4" s="86">
        <v>45458</v>
      </c>
      <c r="J4" s="86"/>
      <c r="K4" s="86"/>
    </row>
    <row r="5" spans="1:11" ht="16.2" thickBot="1" x14ac:dyDescent="0.35">
      <c r="A5" s="5">
        <v>4</v>
      </c>
      <c r="B5" s="67" t="s">
        <v>95</v>
      </c>
      <c r="C5" s="67" t="s">
        <v>98</v>
      </c>
      <c r="D5" s="67" t="s">
        <v>101</v>
      </c>
      <c r="E5" s="7" t="s">
        <v>9</v>
      </c>
      <c r="F5" s="8"/>
    </row>
    <row r="6" spans="1:11" ht="18" x14ac:dyDescent="0.35">
      <c r="A6" s="5">
        <v>5</v>
      </c>
      <c r="B6" s="67" t="s">
        <v>96</v>
      </c>
      <c r="C6" s="67" t="s">
        <v>99</v>
      </c>
      <c r="D6" s="67" t="s">
        <v>102</v>
      </c>
      <c r="E6" s="7" t="s">
        <v>9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97</v>
      </c>
      <c r="C7" s="67" t="s">
        <v>100</v>
      </c>
      <c r="D7" s="67" t="s">
        <v>103</v>
      </c>
      <c r="E7" s="7" t="s">
        <v>21</v>
      </c>
      <c r="F7" s="8"/>
      <c r="H7" s="12" t="s">
        <v>12</v>
      </c>
      <c r="I7" s="13" t="s">
        <v>86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104</v>
      </c>
      <c r="C8" s="67" t="s">
        <v>105</v>
      </c>
      <c r="D8" s="67" t="s">
        <v>93</v>
      </c>
      <c r="E8" s="7" t="s">
        <v>21</v>
      </c>
      <c r="F8" s="8"/>
      <c r="H8" s="15" t="s">
        <v>15</v>
      </c>
      <c r="I8" s="16" t="s">
        <v>87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107</v>
      </c>
      <c r="C9" s="67" t="s">
        <v>106</v>
      </c>
      <c r="D9" s="67" t="s">
        <v>102</v>
      </c>
      <c r="E9" s="7" t="s">
        <v>21</v>
      </c>
      <c r="F9" s="8"/>
    </row>
    <row r="10" spans="1:11" ht="18" x14ac:dyDescent="0.35">
      <c r="A10" s="5">
        <v>9</v>
      </c>
      <c r="B10" s="67" t="s">
        <v>108</v>
      </c>
      <c r="C10" s="67" t="s">
        <v>109</v>
      </c>
      <c r="D10" s="82" t="s">
        <v>127</v>
      </c>
      <c r="E10" s="7" t="s">
        <v>21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67" t="s">
        <v>97</v>
      </c>
      <c r="C11" s="67" t="s">
        <v>110</v>
      </c>
      <c r="D11" s="67" t="s">
        <v>111</v>
      </c>
      <c r="E11" s="7" t="s">
        <v>21</v>
      </c>
      <c r="F11" s="8"/>
      <c r="H11" s="18" t="s">
        <v>12</v>
      </c>
      <c r="I11" s="13" t="s">
        <v>86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112</v>
      </c>
      <c r="C12" s="67" t="s">
        <v>117</v>
      </c>
      <c r="D12" s="67" t="s">
        <v>102</v>
      </c>
      <c r="E12" s="7" t="s">
        <v>17</v>
      </c>
      <c r="F12" s="8"/>
      <c r="H12" s="20" t="s">
        <v>15</v>
      </c>
      <c r="I12" s="16" t="s">
        <v>87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113</v>
      </c>
      <c r="C13" s="67" t="s">
        <v>118</v>
      </c>
      <c r="D13" s="67" t="s">
        <v>93</v>
      </c>
      <c r="E13" s="7" t="s">
        <v>17</v>
      </c>
      <c r="F13" s="8"/>
    </row>
    <row r="14" spans="1:11" ht="18" x14ac:dyDescent="0.35">
      <c r="A14" s="5">
        <v>13</v>
      </c>
      <c r="B14" s="67" t="s">
        <v>114</v>
      </c>
      <c r="C14" s="67" t="s">
        <v>119</v>
      </c>
      <c r="D14" s="67" t="s">
        <v>126</v>
      </c>
      <c r="E14" s="7" t="s">
        <v>17</v>
      </c>
      <c r="F14" s="8"/>
      <c r="H14" s="89" t="s">
        <v>19</v>
      </c>
      <c r="I14" s="89"/>
      <c r="J14" s="89"/>
      <c r="K14" s="89"/>
    </row>
    <row r="15" spans="1:11" ht="15.6" x14ac:dyDescent="0.3">
      <c r="A15" s="5">
        <v>14</v>
      </c>
      <c r="B15" s="67" t="s">
        <v>115</v>
      </c>
      <c r="C15" s="67" t="s">
        <v>120</v>
      </c>
      <c r="D15" s="67" t="s">
        <v>125</v>
      </c>
      <c r="E15" s="7" t="s">
        <v>17</v>
      </c>
      <c r="F15" s="8"/>
      <c r="H15" s="22" t="s">
        <v>12</v>
      </c>
      <c r="I15" s="13" t="s">
        <v>86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96</v>
      </c>
      <c r="C16" s="67" t="s">
        <v>121</v>
      </c>
      <c r="D16" s="67" t="s">
        <v>123</v>
      </c>
      <c r="E16" s="7" t="s">
        <v>17</v>
      </c>
      <c r="F16" s="8"/>
      <c r="H16" s="24" t="s">
        <v>15</v>
      </c>
      <c r="I16" s="16" t="s">
        <v>87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116</v>
      </c>
      <c r="C17" s="67" t="s">
        <v>122</v>
      </c>
      <c r="D17" s="67" t="s">
        <v>124</v>
      </c>
      <c r="E17" s="7" t="s">
        <v>17</v>
      </c>
      <c r="F17" s="8"/>
    </row>
    <row r="18" spans="1:11" ht="18" x14ac:dyDescent="0.35">
      <c r="A18" s="5"/>
      <c r="B18" s="67"/>
      <c r="C18" s="67"/>
      <c r="D18" s="67"/>
      <c r="E18" s="7"/>
      <c r="F18" s="8"/>
      <c r="H18" s="83" t="s">
        <v>20</v>
      </c>
      <c r="I18" s="83"/>
      <c r="J18" s="83"/>
      <c r="K18" s="83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 t="s">
        <v>86</v>
      </c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 t="s">
        <v>87</v>
      </c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1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Startovka!B8</f>
        <v>Jitka Trčková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Startovka!C8</f>
        <v>Angel of Diamond od Půlnoční krásky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Startovka!D8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Startovka!E8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Výsledky!G8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230</v>
      </c>
      <c r="E28" s="102"/>
      <c r="F28" s="102"/>
      <c r="G28" s="102"/>
      <c r="H28" s="64">
        <f>SUM(G18:G27)</f>
        <v>230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1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Startovka!B9</f>
        <v>Pavlína Matějovičová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Startovka!C9</f>
        <v>Hofi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Startovka!D9</f>
        <v>Kříženec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Startovka!E9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Výsledky!G9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251.5</v>
      </c>
      <c r="E28" s="102"/>
      <c r="F28" s="102"/>
      <c r="G28" s="102"/>
      <c r="H28" s="64">
        <f>SUM(G18:G27)</f>
        <v>251.5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2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Startovka!B10</f>
        <v>Marcela Šmídová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Startovka!C10</f>
        <v>Gwynn z Tržiště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Startovka!D10</f>
        <v>Irish soft coated wheaten terier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Startovka!E10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Výsledky!G10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194</v>
      </c>
      <c r="E28" s="102"/>
      <c r="F28" s="102"/>
      <c r="G28" s="102"/>
      <c r="H28" s="64">
        <f>SUM(G18:G27)</f>
        <v>194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Startovka!B11</f>
        <v>Markéta Netíková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Startovka!C11</f>
        <v>AaBewitch Dream FastForJoy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Startovka!D11</f>
        <v>AKE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Startovka!E11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Výsledky!G11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5.5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22</v>
      </c>
      <c r="H20" s="64">
        <f t="shared" si="0"/>
        <v>22</v>
      </c>
      <c r="I20" s="64">
        <f t="shared" si="1"/>
        <v>11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170</v>
      </c>
      <c r="E28" s="102"/>
      <c r="F28" s="102"/>
      <c r="G28" s="102"/>
      <c r="H28" s="64">
        <f>SUM(G18:G27)</f>
        <v>170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1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Startovka!B12</f>
        <v>Aneta Zázvorková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Startovka!C12</f>
        <v>Sebastian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Startovka!D12</f>
        <v>Kříženec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Startovka!E12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Výsledky!G12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240</v>
      </c>
      <c r="E28" s="102"/>
      <c r="F28" s="102"/>
      <c r="G28" s="102"/>
      <c r="H28" s="64">
        <f>SUM(G18:G27)</f>
        <v>240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Startovka!B13</f>
        <v>Monika Bystrianská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Startovka!C13</f>
        <v>Donnafugata Angheli z Brzáneckých vinohradů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Startovka!D13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Startovka!E13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Výsledky!G13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235.5</v>
      </c>
      <c r="E28" s="102"/>
      <c r="F28" s="102"/>
      <c r="G28" s="102"/>
      <c r="H28" s="64">
        <f>SUM(G18:G27)</f>
        <v>235.5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1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Startovka!B14</f>
        <v>Jarmila Pidrmanová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Startovka!C14</f>
        <v>Keiko Malý Poutník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Startovka!D14</f>
        <v>BRG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Startovka!E14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Výsledky!G14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254</v>
      </c>
      <c r="E28" s="102"/>
      <c r="F28" s="102"/>
      <c r="G28" s="102"/>
      <c r="H28" s="64">
        <f>SUM(G18:G27)</f>
        <v>254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1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Startovka!B15</f>
        <v>Aleš Velc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Startovka!C15</f>
        <v>Adell Chany Eciloten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Startovka!D15</f>
        <v>Šiperka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Startovka!E15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Výsledky!G15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278</v>
      </c>
      <c r="E28" s="102"/>
      <c r="F28" s="102"/>
      <c r="G28" s="102"/>
      <c r="H28" s="64">
        <f>SUM(G18:G27)</f>
        <v>278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11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Startovka!B16</f>
        <v>Magdalena Kolářová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Startovka!C16</f>
        <v>Gailey Happy Bashmar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Startovka!D16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Startovka!E16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Výsledky!G16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6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18</v>
      </c>
      <c r="H23" s="64">
        <f t="shared" si="0"/>
        <v>18</v>
      </c>
      <c r="I23" s="64">
        <f t="shared" si="1"/>
        <v>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157</v>
      </c>
      <c r="E28" s="102"/>
      <c r="F28" s="102"/>
      <c r="G28" s="102"/>
      <c r="H28" s="64">
        <f>SUM(G18:G27)</f>
        <v>157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12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Startovka!B17</f>
        <v>Lucie Šmídová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Startovka!C17</f>
        <v>Vajca Mi-Ji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Startovka!D17</f>
        <v>BOT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Startovka!E17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Výsledky!G17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298.5</v>
      </c>
      <c r="E28" s="102"/>
      <c r="F28" s="102"/>
      <c r="G28" s="102"/>
      <c r="H28" s="64">
        <f>SUM(G18:G27)</f>
        <v>298.5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B1" workbookViewId="0">
      <selection activeCell="F5" sqref="F5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36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70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37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79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32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32</v>
      </c>
      <c r="G5" s="34">
        <f t="shared" si="0"/>
        <v>4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 t="s">
        <v>72</v>
      </c>
      <c r="O5" s="37">
        <f t="shared" si="2"/>
        <v>4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69</v>
      </c>
      <c r="K6" s="37">
        <f t="shared" si="1"/>
        <v>3</v>
      </c>
      <c r="M6" s="37">
        <v>4</v>
      </c>
      <c r="N6" s="38" t="s">
        <v>32</v>
      </c>
      <c r="O6" s="37">
        <f t="shared" si="2"/>
        <v>4</v>
      </c>
    </row>
    <row r="7" spans="1:15" ht="15.6" x14ac:dyDescent="0.3">
      <c r="A7" s="37">
        <v>5</v>
      </c>
      <c r="B7" s="38" t="s">
        <v>33</v>
      </c>
      <c r="C7" s="34">
        <f t="shared" si="3"/>
        <v>4</v>
      </c>
      <c r="D7" s="36"/>
      <c r="E7" s="37">
        <v>5</v>
      </c>
      <c r="F7" s="38" t="s">
        <v>33</v>
      </c>
      <c r="G7" s="34">
        <f t="shared" si="0"/>
        <v>4</v>
      </c>
      <c r="I7" s="37">
        <v>5</v>
      </c>
      <c r="J7" s="38" t="s">
        <v>32</v>
      </c>
      <c r="K7" s="37">
        <f t="shared" si="1"/>
        <v>4</v>
      </c>
      <c r="M7" s="37">
        <v>5</v>
      </c>
      <c r="N7" s="38" t="s">
        <v>80</v>
      </c>
      <c r="O7" s="37">
        <f t="shared" si="2"/>
        <v>3</v>
      </c>
    </row>
    <row r="8" spans="1:15" ht="15.6" x14ac:dyDescent="0.3">
      <c r="A8" s="37">
        <v>6</v>
      </c>
      <c r="B8" s="38" t="s">
        <v>74</v>
      </c>
      <c r="C8" s="34">
        <f t="shared" si="3"/>
        <v>3</v>
      </c>
      <c r="D8" s="36"/>
      <c r="E8" s="37">
        <v>6</v>
      </c>
      <c r="F8" s="38" t="s">
        <v>77</v>
      </c>
      <c r="G8" s="34">
        <f t="shared" si="0"/>
        <v>3</v>
      </c>
      <c r="I8" s="37">
        <v>6</v>
      </c>
      <c r="J8" s="38" t="s">
        <v>35</v>
      </c>
      <c r="K8" s="37">
        <f t="shared" si="1"/>
        <v>3</v>
      </c>
      <c r="M8" s="37">
        <v>6</v>
      </c>
      <c r="N8" s="38" t="s">
        <v>37</v>
      </c>
      <c r="O8" s="37">
        <f t="shared" si="2"/>
        <v>4</v>
      </c>
    </row>
    <row r="9" spans="1:15" ht="15.6" x14ac:dyDescent="0.3">
      <c r="A9" s="37">
        <v>7</v>
      </c>
      <c r="B9" s="38" t="s">
        <v>34</v>
      </c>
      <c r="C9" s="34">
        <f t="shared" si="3"/>
        <v>4</v>
      </c>
      <c r="D9" s="36"/>
      <c r="E9" s="37">
        <v>7</v>
      </c>
      <c r="F9" s="38" t="s">
        <v>34</v>
      </c>
      <c r="G9" s="34">
        <f t="shared" si="0"/>
        <v>4</v>
      </c>
      <c r="I9" s="37">
        <v>7</v>
      </c>
      <c r="J9" s="38" t="s">
        <v>78</v>
      </c>
      <c r="K9" s="37">
        <f t="shared" si="1"/>
        <v>3</v>
      </c>
      <c r="M9" s="37">
        <v>7</v>
      </c>
      <c r="N9" s="38" t="s">
        <v>33</v>
      </c>
      <c r="O9" s="37">
        <f t="shared" si="2"/>
        <v>4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 t="s">
        <v>38</v>
      </c>
      <c r="K10" s="37">
        <f t="shared" si="1"/>
        <v>3</v>
      </c>
      <c r="M10" s="37">
        <v>8</v>
      </c>
      <c r="N10" s="38" t="s">
        <v>71</v>
      </c>
      <c r="O10" s="37">
        <f t="shared" si="2"/>
        <v>3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73</v>
      </c>
      <c r="K11" s="37">
        <f t="shared" si="1"/>
        <v>3</v>
      </c>
      <c r="M11" s="37">
        <v>9</v>
      </c>
      <c r="N11" s="38" t="s">
        <v>73</v>
      </c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38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opLeftCell="C1" workbookViewId="0">
      <selection activeCell="G13" sqref="G13"/>
    </sheetView>
  </sheetViews>
  <sheetFormatPr defaultRowHeight="14.4" x14ac:dyDescent="0.3"/>
  <cols>
    <col min="1" max="1" width="8.09765625" style="4" customWidth="1"/>
    <col min="2" max="2" width="23.8984375" style="4" customWidth="1"/>
    <col min="3" max="3" width="32" style="4" customWidth="1"/>
    <col min="4" max="4" width="28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Jaroslava Kniežová</v>
      </c>
      <c r="C2" s="70" t="str">
        <f>Startovka!C2</f>
        <v>Bacardi Blue Javael Bohemia</v>
      </c>
      <c r="D2" s="70" t="str">
        <f>Startovka!D2</f>
        <v>NO</v>
      </c>
      <c r="E2" s="70" t="str">
        <f>Startovka!E2</f>
        <v>OB3</v>
      </c>
      <c r="F2" s="70" t="str">
        <f>Startovka!I3</f>
        <v>O Pecínovký pohár, ZKO Nové Strašecí</v>
      </c>
      <c r="G2" s="71">
        <v>2</v>
      </c>
      <c r="H2" s="72">
        <f>'1'!D28</f>
        <v>187</v>
      </c>
      <c r="I2" s="73" t="str">
        <f>'1'!D29</f>
        <v>Nehodnocen</v>
      </c>
      <c r="J2" s="41"/>
      <c r="K2" s="43" t="str">
        <f t="shared" ref="K2:K33" si="0">IF(E2="OB-Z",(H2)," ")</f>
        <v xml:space="preserve"> </v>
      </c>
      <c r="L2" s="43" t="str">
        <f t="shared" ref="L2:L33" si="1">IF(E2="OB1",(H2)," ")</f>
        <v xml:space="preserve"> </v>
      </c>
      <c r="M2" s="43" t="str">
        <f t="shared" ref="M2:M33" si="2">IF(E2="OB2",(H2)," ")</f>
        <v xml:space="preserve"> </v>
      </c>
      <c r="N2" s="43">
        <f t="shared" ref="N2:N33" si="3">IF(E2="OB3",(H2)," ")</f>
        <v>187</v>
      </c>
      <c r="O2" s="41"/>
    </row>
    <row r="3" spans="1:15" x14ac:dyDescent="0.3">
      <c r="A3" s="70">
        <f>Startovka!A3</f>
        <v>2</v>
      </c>
      <c r="B3" s="70" t="str">
        <f>Startovka!B3</f>
        <v>Lenka Tomanová</v>
      </c>
      <c r="C3" s="70" t="str">
        <f>Startovka!C3</f>
        <v>Garry Farrell z Brzáneckých vinohradů</v>
      </c>
      <c r="D3" s="70" t="str">
        <f>Startovka!D3</f>
        <v>AUO</v>
      </c>
      <c r="E3" s="70" t="str">
        <f>Startovka!E3</f>
        <v>OB3</v>
      </c>
      <c r="F3" s="70" t="str">
        <f>Startovka!I3</f>
        <v>O Pecínovký pohár, ZKO Nové Strašecí</v>
      </c>
      <c r="G3" s="70">
        <v>1</v>
      </c>
      <c r="H3" s="74">
        <f>'2'!D28</f>
        <v>246</v>
      </c>
      <c r="I3" s="75" t="str">
        <f>'2'!D29</f>
        <v>Velmi dobře</v>
      </c>
      <c r="J3" s="41"/>
      <c r="K3" s="43" t="str">
        <f t="shared" si="0"/>
        <v xml:space="preserve"> </v>
      </c>
      <c r="L3" s="43" t="str">
        <f t="shared" si="1"/>
        <v xml:space="preserve"> </v>
      </c>
      <c r="M3" s="43" t="str">
        <f t="shared" si="2"/>
        <v xml:space="preserve"> </v>
      </c>
      <c r="N3" s="43">
        <f t="shared" si="3"/>
        <v>246</v>
      </c>
      <c r="O3" s="41"/>
    </row>
    <row r="4" spans="1:15" x14ac:dyDescent="0.3">
      <c r="A4" s="70">
        <f>Startovka!A4</f>
        <v>3</v>
      </c>
      <c r="B4" s="70" t="str">
        <f>Startovka!B4</f>
        <v>Jaroslava Kniežová</v>
      </c>
      <c r="C4" s="70" t="str">
        <f>Startovka!C4</f>
        <v>Aslan Barneco star of Highlands</v>
      </c>
      <c r="D4" s="70" t="str">
        <f>Startovka!D4</f>
        <v>Sicilský chrt</v>
      </c>
      <c r="E4" s="70" t="str">
        <f>Startovka!E4</f>
        <v>OB3</v>
      </c>
      <c r="F4" s="70" t="str">
        <f>Startovka!I3</f>
        <v>O Pecínovký pohár, ZKO Nové Strašecí</v>
      </c>
      <c r="G4" s="71">
        <v>3</v>
      </c>
      <c r="H4" s="72">
        <f>'3'!D28</f>
        <v>0</v>
      </c>
      <c r="I4" s="75" t="str">
        <f>'3'!D29</f>
        <v>Nehodnocen</v>
      </c>
      <c r="J4" s="41"/>
      <c r="K4" s="43" t="str">
        <f t="shared" si="0"/>
        <v xml:space="preserve"> </v>
      </c>
      <c r="L4" s="43" t="str">
        <f t="shared" si="1"/>
        <v xml:space="preserve"> </v>
      </c>
      <c r="M4" s="43" t="str">
        <f t="shared" si="2"/>
        <v xml:space="preserve"> </v>
      </c>
      <c r="N4" s="43">
        <f t="shared" si="3"/>
        <v>0</v>
      </c>
      <c r="O4" s="41"/>
    </row>
    <row r="5" spans="1:15" x14ac:dyDescent="0.3">
      <c r="A5" s="70">
        <f>Startovka!A5</f>
        <v>4</v>
      </c>
      <c r="B5" s="70" t="str">
        <f>Startovka!B5</f>
        <v>Eva Košnárová</v>
      </c>
      <c r="C5" s="70" t="str">
        <f>Startovka!C5</f>
        <v>Ebony z Vandalky</v>
      </c>
      <c r="D5" s="70" t="str">
        <f>Startovka!D5</f>
        <v>Holandský ovčák</v>
      </c>
      <c r="E5" s="70" t="str">
        <f>Startovka!E5</f>
        <v>OB2</v>
      </c>
      <c r="F5" s="70" t="str">
        <f>Startovka!I3</f>
        <v>O Pecínovký pohár, ZKO Nové Strašecí</v>
      </c>
      <c r="G5" s="70">
        <v>1</v>
      </c>
      <c r="H5" s="74">
        <f>'4'!D28</f>
        <v>287</v>
      </c>
      <c r="I5" s="75" t="str">
        <f>'4'!D29</f>
        <v>Výborně</v>
      </c>
      <c r="J5" s="41"/>
      <c r="K5" s="43" t="str">
        <f t="shared" si="0"/>
        <v xml:space="preserve"> </v>
      </c>
      <c r="L5" s="43" t="str">
        <f t="shared" si="1"/>
        <v xml:space="preserve"> </v>
      </c>
      <c r="M5" s="43">
        <f t="shared" si="2"/>
        <v>287</v>
      </c>
      <c r="N5" s="43" t="str">
        <f t="shared" si="3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Magdalena Kolářová</v>
      </c>
      <c r="C6" s="70" t="str">
        <f>Startovka!C6</f>
        <v>Jackie</v>
      </c>
      <c r="D6" s="70" t="str">
        <f>Startovka!D6</f>
        <v>Kříženec</v>
      </c>
      <c r="E6" s="70" t="str">
        <f>Startovka!E6</f>
        <v>OB2</v>
      </c>
      <c r="F6" s="70" t="str">
        <f>Startovka!I3</f>
        <v>O Pecínovký pohár, ZKO Nové Strašecí</v>
      </c>
      <c r="G6" s="71">
        <v>2</v>
      </c>
      <c r="H6" s="72">
        <f>'5'!D28</f>
        <v>212.5</v>
      </c>
      <c r="I6" s="75" t="str">
        <f>'5'!D29</f>
        <v>Dobře</v>
      </c>
      <c r="J6" s="41"/>
      <c r="K6" s="43" t="str">
        <f t="shared" si="0"/>
        <v xml:space="preserve"> </v>
      </c>
      <c r="L6" s="43" t="str">
        <f t="shared" si="1"/>
        <v xml:space="preserve"> </v>
      </c>
      <c r="M6" s="43">
        <f t="shared" si="2"/>
        <v>212.5</v>
      </c>
      <c r="N6" s="43" t="str">
        <f t="shared" si="3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Markéta Netíková</v>
      </c>
      <c r="C7" s="70" t="str">
        <f>Startovka!C7</f>
        <v>AHakira Black Dvomaro</v>
      </c>
      <c r="D7" s="70" t="str">
        <f>Startovka!D7</f>
        <v>Velký Knírač</v>
      </c>
      <c r="E7" s="70" t="str">
        <f>Startovka!E7</f>
        <v>OB1</v>
      </c>
      <c r="F7" s="70" t="str">
        <f>Startovka!I3</f>
        <v>O Pecínovký pohár, ZKO Nové Strašecí</v>
      </c>
      <c r="G7" s="70">
        <v>5</v>
      </c>
      <c r="H7" s="72">
        <f>'6'!D28</f>
        <v>158</v>
      </c>
      <c r="I7" s="75" t="str">
        <f>'6'!D29</f>
        <v>Nehodnocen</v>
      </c>
      <c r="J7" s="41"/>
      <c r="K7" s="43" t="str">
        <f t="shared" si="0"/>
        <v xml:space="preserve"> </v>
      </c>
      <c r="L7" s="43">
        <f t="shared" si="1"/>
        <v>158</v>
      </c>
      <c r="M7" s="43" t="str">
        <f t="shared" si="2"/>
        <v xml:space="preserve"> </v>
      </c>
      <c r="N7" s="43" t="str">
        <f t="shared" si="3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Jitka Trčková</v>
      </c>
      <c r="C8" s="70" t="str">
        <f>Startovka!C8</f>
        <v>Angel of Diamond od Půlnoční krásky</v>
      </c>
      <c r="D8" s="70" t="str">
        <f>Startovka!D8</f>
        <v>AUO</v>
      </c>
      <c r="E8" s="70" t="str">
        <f>Startovka!E8</f>
        <v>OB1</v>
      </c>
      <c r="F8" s="70" t="str">
        <f>Startovka!I3</f>
        <v>O Pecínovký pohár, ZKO Nové Strašecí</v>
      </c>
      <c r="G8" s="71">
        <v>2</v>
      </c>
      <c r="H8" s="74">
        <f>'7'!D28</f>
        <v>230</v>
      </c>
      <c r="I8" s="75" t="str">
        <f>'7'!D29</f>
        <v>Velmi dobře</v>
      </c>
      <c r="J8" s="41"/>
      <c r="K8" s="43" t="str">
        <f t="shared" si="0"/>
        <v xml:space="preserve"> </v>
      </c>
      <c r="L8" s="43">
        <f t="shared" si="1"/>
        <v>230</v>
      </c>
      <c r="M8" s="43" t="str">
        <f t="shared" si="2"/>
        <v xml:space="preserve"> </v>
      </c>
      <c r="N8" s="43" t="str">
        <f t="shared" si="3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Pavlína Matějovičová</v>
      </c>
      <c r="C9" s="70" t="str">
        <f>Startovka!C9</f>
        <v>Hofi</v>
      </c>
      <c r="D9" s="70" t="str">
        <f>Startovka!D9</f>
        <v>Kříženec</v>
      </c>
      <c r="E9" s="70" t="str">
        <f>Startovka!E9</f>
        <v>OB1</v>
      </c>
      <c r="F9" s="70" t="str">
        <f>Startovka!I3</f>
        <v>O Pecínovký pohár, ZKO Nové Strašecí</v>
      </c>
      <c r="G9" s="70">
        <v>1</v>
      </c>
      <c r="H9" s="72">
        <f>'8'!D28</f>
        <v>251.5</v>
      </c>
      <c r="I9" s="75" t="str">
        <f>'8'!D29</f>
        <v>Velmi dobře</v>
      </c>
      <c r="J9" s="41"/>
      <c r="K9" s="43" t="str">
        <f t="shared" si="0"/>
        <v xml:space="preserve"> </v>
      </c>
      <c r="L9" s="43">
        <f t="shared" si="1"/>
        <v>251.5</v>
      </c>
      <c r="M9" s="43" t="str">
        <f t="shared" si="2"/>
        <v xml:space="preserve"> </v>
      </c>
      <c r="N9" s="43" t="str">
        <f t="shared" si="3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Marcela Šmídová</v>
      </c>
      <c r="C10" s="70" t="str">
        <f>Startovka!C10</f>
        <v>Gwynn z Tržiště</v>
      </c>
      <c r="D10" s="70" t="str">
        <f>Startovka!D10</f>
        <v>Irish soft coated wheaten terier</v>
      </c>
      <c r="E10" s="70" t="str">
        <f>Startovka!E10</f>
        <v>OB1</v>
      </c>
      <c r="F10" s="70" t="str">
        <f>Startovka!I3</f>
        <v>O Pecínovký pohár, ZKO Nové Strašecí</v>
      </c>
      <c r="G10" s="71">
        <v>3</v>
      </c>
      <c r="H10" s="74">
        <f>'9'!D28</f>
        <v>194</v>
      </c>
      <c r="I10" s="75" t="str">
        <f>'9'!D29</f>
        <v>Dobře</v>
      </c>
      <c r="J10" s="41"/>
      <c r="K10" s="43" t="str">
        <f t="shared" si="0"/>
        <v xml:space="preserve"> </v>
      </c>
      <c r="L10" s="43">
        <f t="shared" si="1"/>
        <v>194</v>
      </c>
      <c r="M10" s="43" t="str">
        <f t="shared" si="2"/>
        <v xml:space="preserve"> </v>
      </c>
      <c r="N10" s="43" t="str">
        <f t="shared" si="3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Markéta Netíková</v>
      </c>
      <c r="C11" s="70" t="str">
        <f>Startovka!C11</f>
        <v>AaBewitch Dream FastForJoy</v>
      </c>
      <c r="D11" s="70" t="str">
        <f>Startovka!D11</f>
        <v>AKE</v>
      </c>
      <c r="E11" s="70" t="str">
        <f>Startovka!E11</f>
        <v>OB1</v>
      </c>
      <c r="F11" s="70" t="str">
        <f>Startovka!I3</f>
        <v>O Pecínovký pohár, ZKO Nové Strašecí</v>
      </c>
      <c r="G11" s="70">
        <v>4</v>
      </c>
      <c r="H11" s="72">
        <f>'10'!D28</f>
        <v>170</v>
      </c>
      <c r="I11" s="75" t="str">
        <f>'10'!D29</f>
        <v>Nehodnocen</v>
      </c>
      <c r="J11" s="41"/>
      <c r="K11" s="43" t="str">
        <f t="shared" si="0"/>
        <v xml:space="preserve"> </v>
      </c>
      <c r="L11" s="43">
        <f t="shared" si="1"/>
        <v>170</v>
      </c>
      <c r="M11" s="43" t="str">
        <f t="shared" si="2"/>
        <v xml:space="preserve"> </v>
      </c>
      <c r="N11" s="43" t="str">
        <f t="shared" si="3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Aneta Zázvorková</v>
      </c>
      <c r="C12" s="70" t="str">
        <f>Startovka!C12</f>
        <v>Sebastian</v>
      </c>
      <c r="D12" s="70" t="str">
        <f>Startovka!D12</f>
        <v>Kříženec</v>
      </c>
      <c r="E12" s="70" t="str">
        <f>Startovka!E12</f>
        <v>OB-Z</v>
      </c>
      <c r="F12" s="70" t="str">
        <f>Startovka!I3</f>
        <v>O Pecínovký pohár, ZKO Nové Strašecí</v>
      </c>
      <c r="G12" s="71">
        <v>4</v>
      </c>
      <c r="H12" s="72">
        <f>'11'!D28</f>
        <v>240</v>
      </c>
      <c r="I12" s="75" t="str">
        <f>'11'!D29</f>
        <v>Velmi dobře</v>
      </c>
      <c r="J12" s="41"/>
      <c r="K12" s="43">
        <f t="shared" si="0"/>
        <v>240</v>
      </c>
      <c r="L12" s="43" t="str">
        <f t="shared" si="1"/>
        <v xml:space="preserve"> </v>
      </c>
      <c r="M12" s="43" t="str">
        <f t="shared" si="2"/>
        <v xml:space="preserve"> </v>
      </c>
      <c r="N12" s="43" t="str">
        <f t="shared" si="3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Monika Bystrianská</v>
      </c>
      <c r="C13" s="70" t="str">
        <f>Startovka!C13</f>
        <v>Donnafugata Angheli z Brzáneckých vinohradů</v>
      </c>
      <c r="D13" s="70" t="str">
        <f>Startovka!D13</f>
        <v>AUO</v>
      </c>
      <c r="E13" s="70" t="str">
        <f>Startovka!E13</f>
        <v>OB-Z</v>
      </c>
      <c r="F13" s="70" t="str">
        <f>Startovka!I3</f>
        <v>O Pecínovký pohár, ZKO Nové Strašecí</v>
      </c>
      <c r="G13" s="70">
        <v>5</v>
      </c>
      <c r="H13" s="74">
        <f>'12'!D28</f>
        <v>235.5</v>
      </c>
      <c r="I13" s="75" t="str">
        <f>'12'!D29</f>
        <v>Velmi dobře</v>
      </c>
      <c r="J13" s="41"/>
      <c r="K13" s="43">
        <f t="shared" si="0"/>
        <v>235.5</v>
      </c>
      <c r="L13" s="43" t="str">
        <f t="shared" si="1"/>
        <v xml:space="preserve"> </v>
      </c>
      <c r="M13" s="43" t="str">
        <f t="shared" si="2"/>
        <v xml:space="preserve"> </v>
      </c>
      <c r="N13" s="43" t="str">
        <f t="shared" si="3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Jarmila Pidrmanová</v>
      </c>
      <c r="C14" s="70" t="str">
        <f>Startovka!C14</f>
        <v>Keiko Malý Poutník</v>
      </c>
      <c r="D14" s="70" t="str">
        <f>Startovka!D14</f>
        <v>BRG</v>
      </c>
      <c r="E14" s="70" t="str">
        <f>Startovka!E14</f>
        <v>OB-Z</v>
      </c>
      <c r="F14" s="70" t="str">
        <f>Startovka!I3</f>
        <v>O Pecínovký pohár, ZKO Nové Strašecí</v>
      </c>
      <c r="G14" s="71">
        <v>3</v>
      </c>
      <c r="H14" s="72">
        <f>'13'!D28</f>
        <v>254</v>
      </c>
      <c r="I14" s="75" t="str">
        <f>'13'!D29</f>
        <v>Velmi dobře</v>
      </c>
      <c r="J14" s="41"/>
      <c r="K14" s="43">
        <f t="shared" si="0"/>
        <v>254</v>
      </c>
      <c r="L14" s="43" t="str">
        <f t="shared" si="1"/>
        <v xml:space="preserve"> </v>
      </c>
      <c r="M14" s="43" t="str">
        <f t="shared" si="2"/>
        <v xml:space="preserve"> </v>
      </c>
      <c r="N14" s="43" t="str">
        <f t="shared" si="3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Aleš Velc</v>
      </c>
      <c r="C15" s="70" t="str">
        <f>Startovka!C15</f>
        <v>Adell Chany Eciloten</v>
      </c>
      <c r="D15" s="70" t="str">
        <f>Startovka!D15</f>
        <v>Šiperka</v>
      </c>
      <c r="E15" s="70" t="str">
        <f>Startovka!E15</f>
        <v>OB-Z</v>
      </c>
      <c r="F15" s="70" t="str">
        <f>Startovka!I3</f>
        <v>O Pecínovký pohár, ZKO Nové Strašecí</v>
      </c>
      <c r="G15" s="70">
        <v>2</v>
      </c>
      <c r="H15" s="74">
        <f>'14'!D28</f>
        <v>278</v>
      </c>
      <c r="I15" s="75" t="str">
        <f>'14'!D29</f>
        <v>Výborně</v>
      </c>
      <c r="J15" s="41"/>
      <c r="K15" s="43">
        <f t="shared" si="0"/>
        <v>278</v>
      </c>
      <c r="L15" s="43" t="str">
        <f t="shared" si="1"/>
        <v xml:space="preserve"> </v>
      </c>
      <c r="M15" s="43" t="str">
        <f t="shared" si="2"/>
        <v xml:space="preserve"> </v>
      </c>
      <c r="N15" s="43" t="str">
        <f t="shared" si="3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Magdalena Kolářová</v>
      </c>
      <c r="C16" s="70" t="str">
        <f>Startovka!C16</f>
        <v>Gailey Happy Bashmar</v>
      </c>
      <c r="D16" s="70" t="str">
        <f>Startovka!D16</f>
        <v>BOC</v>
      </c>
      <c r="E16" s="70" t="str">
        <f>Startovka!E16</f>
        <v>OB-Z</v>
      </c>
      <c r="F16" s="70" t="str">
        <f>Startovka!I3</f>
        <v>O Pecínovký pohár, ZKO Nové Strašecí</v>
      </c>
      <c r="G16" s="71">
        <v>6</v>
      </c>
      <c r="H16" s="72">
        <f>'15'!D28</f>
        <v>157</v>
      </c>
      <c r="I16" s="75" t="str">
        <f>'15'!D29</f>
        <v>Nehodnocen</v>
      </c>
      <c r="J16" s="41"/>
      <c r="K16" s="43">
        <f t="shared" si="0"/>
        <v>157</v>
      </c>
      <c r="L16" s="43" t="str">
        <f t="shared" si="1"/>
        <v xml:space="preserve"> </v>
      </c>
      <c r="M16" s="43" t="str">
        <f t="shared" si="2"/>
        <v xml:space="preserve"> </v>
      </c>
      <c r="N16" s="43" t="str">
        <f t="shared" si="3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Lucie Šmídová</v>
      </c>
      <c r="C17" s="70" t="str">
        <f>Startovka!C17</f>
        <v>Vajca Mi-Ji</v>
      </c>
      <c r="D17" s="70" t="str">
        <f>Startovka!D17</f>
        <v>BOT</v>
      </c>
      <c r="E17" s="70" t="str">
        <f>Startovka!E17</f>
        <v>OB-Z</v>
      </c>
      <c r="F17" s="70" t="str">
        <f>Startovka!I3</f>
        <v>O Pecínovký pohár, ZKO Nové Strašecí</v>
      </c>
      <c r="G17" s="70">
        <v>1</v>
      </c>
      <c r="H17" s="74">
        <f>'16'!D28</f>
        <v>298.5</v>
      </c>
      <c r="I17" s="75" t="str">
        <f>'16'!D29</f>
        <v>Výborně</v>
      </c>
      <c r="J17" s="41"/>
      <c r="K17" s="43">
        <f t="shared" si="0"/>
        <v>298.5</v>
      </c>
      <c r="L17" s="43" t="str">
        <f t="shared" si="1"/>
        <v xml:space="preserve"> </v>
      </c>
      <c r="M17" s="43" t="str">
        <f t="shared" si="2"/>
        <v xml:space="preserve"> </v>
      </c>
      <c r="N17" s="43" t="str">
        <f t="shared" si="3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O Pecínovký pohár, ZKO Nové Strašecí</v>
      </c>
      <c r="G18" s="71" t="str">
        <f t="shared" ref="G18:G51" si="4">IF(E18="OB-Z",_xlfn.RANK.EQ(K18,$K$2:$K$51,0),IF(E18="OB1",_xlfn.RANK.EQ(L18,$L$2:$L$51,0),IF(E18="OB2",_xlfn.RANK.EQ(M18,$M$2:$M$51,0),IF(E18="OB3",_xlfn.RANK.EQ(N18,$N$2:$N$51,0),"neurčeno"))))</f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0"/>
        <v xml:space="preserve"> </v>
      </c>
      <c r="L18" s="43" t="str">
        <f t="shared" si="1"/>
        <v xml:space="preserve"> </v>
      </c>
      <c r="M18" s="43" t="str">
        <f t="shared" si="2"/>
        <v xml:space="preserve"> </v>
      </c>
      <c r="N18" s="43" t="str">
        <f t="shared" si="3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O Pecínovký pohár, ZKO Nové Strašecí</v>
      </c>
      <c r="G19" s="70" t="str">
        <f t="shared" si="4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0"/>
        <v xml:space="preserve"> </v>
      </c>
      <c r="L19" s="43" t="str">
        <f t="shared" si="1"/>
        <v xml:space="preserve"> </v>
      </c>
      <c r="M19" s="43" t="str">
        <f t="shared" si="2"/>
        <v xml:space="preserve"> </v>
      </c>
      <c r="N19" s="43" t="str">
        <f t="shared" si="3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O Pecínovký pohár, ZKO Nové Strašecí</v>
      </c>
      <c r="G20" s="71" t="str">
        <f t="shared" si="4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0"/>
        <v xml:space="preserve"> </v>
      </c>
      <c r="L20" s="43" t="str">
        <f t="shared" si="1"/>
        <v xml:space="preserve"> </v>
      </c>
      <c r="M20" s="43" t="str">
        <f t="shared" si="2"/>
        <v xml:space="preserve"> </v>
      </c>
      <c r="N20" s="43" t="str">
        <f t="shared" si="3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O Pecínovký pohár, ZKO Nové Strašecí</v>
      </c>
      <c r="G21" s="70" t="str">
        <f t="shared" si="4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0"/>
        <v xml:space="preserve"> </v>
      </c>
      <c r="L21" s="43" t="str">
        <f t="shared" si="1"/>
        <v xml:space="preserve"> </v>
      </c>
      <c r="M21" s="43" t="str">
        <f t="shared" si="2"/>
        <v xml:space="preserve"> </v>
      </c>
      <c r="N21" s="43" t="str">
        <f t="shared" si="3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O Pecínovký pohár, ZKO Nové Strašecí</v>
      </c>
      <c r="G22" s="71" t="str">
        <f t="shared" si="4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0"/>
        <v xml:space="preserve"> </v>
      </c>
      <c r="L22" s="43" t="str">
        <f t="shared" si="1"/>
        <v xml:space="preserve"> </v>
      </c>
      <c r="M22" s="43" t="str">
        <f t="shared" si="2"/>
        <v xml:space="preserve"> </v>
      </c>
      <c r="N22" s="43" t="str">
        <f t="shared" si="3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O Pecínovký pohár, ZKO Nové Strašecí</v>
      </c>
      <c r="G23" s="70" t="str">
        <f t="shared" si="4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0"/>
        <v xml:space="preserve"> </v>
      </c>
      <c r="L23" s="43" t="str">
        <f t="shared" si="1"/>
        <v xml:space="preserve"> </v>
      </c>
      <c r="M23" s="43" t="str">
        <f t="shared" si="2"/>
        <v xml:space="preserve"> </v>
      </c>
      <c r="N23" s="43" t="str">
        <f t="shared" si="3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O Pecínovký pohár, ZKO Nové Strašecí</v>
      </c>
      <c r="G24" s="71" t="str">
        <f t="shared" si="4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0"/>
        <v xml:space="preserve"> </v>
      </c>
      <c r="L24" s="43" t="str">
        <f t="shared" si="1"/>
        <v xml:space="preserve"> </v>
      </c>
      <c r="M24" s="43" t="str">
        <f t="shared" si="2"/>
        <v xml:space="preserve"> </v>
      </c>
      <c r="N24" s="43" t="str">
        <f t="shared" si="3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O Pecínovký pohár, ZKO Nové Strašecí</v>
      </c>
      <c r="G25" s="70" t="str">
        <f t="shared" si="4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0"/>
        <v xml:space="preserve"> </v>
      </c>
      <c r="L25" s="43" t="str">
        <f t="shared" si="1"/>
        <v xml:space="preserve"> </v>
      </c>
      <c r="M25" s="43" t="str">
        <f t="shared" si="2"/>
        <v xml:space="preserve"> </v>
      </c>
      <c r="N25" s="43" t="str">
        <f t="shared" si="3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O Pecínovký pohár, ZKO Nové Strašecí</v>
      </c>
      <c r="G26" s="71" t="str">
        <f t="shared" si="4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0"/>
        <v xml:space="preserve"> </v>
      </c>
      <c r="L26" s="43" t="str">
        <f t="shared" si="1"/>
        <v xml:space="preserve"> </v>
      </c>
      <c r="M26" s="43" t="str">
        <f t="shared" si="2"/>
        <v xml:space="preserve"> </v>
      </c>
      <c r="N26" s="43" t="str">
        <f t="shared" si="3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O Pecínovký pohár, ZKO Nové Strašecí</v>
      </c>
      <c r="G27" s="70" t="str">
        <f t="shared" si="4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0"/>
        <v xml:space="preserve"> </v>
      </c>
      <c r="L27" s="43" t="str">
        <f t="shared" si="1"/>
        <v xml:space="preserve"> </v>
      </c>
      <c r="M27" s="43" t="str">
        <f t="shared" si="2"/>
        <v xml:space="preserve"> </v>
      </c>
      <c r="N27" s="43" t="str">
        <f t="shared" si="3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O Pecínovký pohár, ZKO Nové Strašecí</v>
      </c>
      <c r="G28" s="71" t="str">
        <f t="shared" si="4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0"/>
        <v xml:space="preserve"> </v>
      </c>
      <c r="L28" s="43" t="str">
        <f t="shared" si="1"/>
        <v xml:space="preserve"> </v>
      </c>
      <c r="M28" s="43" t="str">
        <f t="shared" si="2"/>
        <v xml:space="preserve"> </v>
      </c>
      <c r="N28" s="43" t="str">
        <f t="shared" si="3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O Pecínovký pohár, ZKO Nové Strašecí</v>
      </c>
      <c r="G29" s="70" t="str">
        <f t="shared" si="4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0"/>
        <v xml:space="preserve"> </v>
      </c>
      <c r="L29" s="43" t="str">
        <f t="shared" si="1"/>
        <v xml:space="preserve"> </v>
      </c>
      <c r="M29" s="43" t="str">
        <f t="shared" si="2"/>
        <v xml:space="preserve"> </v>
      </c>
      <c r="N29" s="43" t="str">
        <f t="shared" si="3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O Pecínovký pohár, ZKO Nové Strašecí</v>
      </c>
      <c r="G30" s="71" t="str">
        <f t="shared" si="4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0"/>
        <v xml:space="preserve"> </v>
      </c>
      <c r="L30" s="43" t="str">
        <f t="shared" si="1"/>
        <v xml:space="preserve"> </v>
      </c>
      <c r="M30" s="43" t="str">
        <f t="shared" si="2"/>
        <v xml:space="preserve"> </v>
      </c>
      <c r="N30" s="43" t="str">
        <f t="shared" si="3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O Pecínovký pohár, ZKO Nové Strašecí</v>
      </c>
      <c r="G31" s="70" t="str">
        <f t="shared" si="4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0"/>
        <v xml:space="preserve"> </v>
      </c>
      <c r="L31" s="43" t="str">
        <f t="shared" si="1"/>
        <v xml:space="preserve"> </v>
      </c>
      <c r="M31" s="43" t="str">
        <f t="shared" si="2"/>
        <v xml:space="preserve"> </v>
      </c>
      <c r="N31" s="43" t="str">
        <f t="shared" si="3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O Pecínovký pohár, ZKO Nové Strašecí</v>
      </c>
      <c r="G32" s="71" t="str">
        <f t="shared" si="4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0"/>
        <v xml:space="preserve"> </v>
      </c>
      <c r="L32" s="43" t="str">
        <f t="shared" si="1"/>
        <v xml:space="preserve"> </v>
      </c>
      <c r="M32" s="43" t="str">
        <f t="shared" si="2"/>
        <v xml:space="preserve"> </v>
      </c>
      <c r="N32" s="43" t="str">
        <f t="shared" si="3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O Pecínovký pohár, ZKO Nové Strašecí</v>
      </c>
      <c r="G33" s="70" t="str">
        <f t="shared" si="4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0"/>
        <v xml:space="preserve"> </v>
      </c>
      <c r="L33" s="43" t="str">
        <f t="shared" si="1"/>
        <v xml:space="preserve"> </v>
      </c>
      <c r="M33" s="43" t="str">
        <f t="shared" si="2"/>
        <v xml:space="preserve"> </v>
      </c>
      <c r="N33" s="43" t="str">
        <f t="shared" si="3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O Pecínovký pohár, ZKO Nové Strašecí</v>
      </c>
      <c r="G34" s="71" t="str">
        <f t="shared" si="4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O Pecínovký pohár, ZKO Nové Strašecí</v>
      </c>
      <c r="G35" s="70" t="str">
        <f t="shared" si="4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O Pecínovký pohár, ZKO Nové Strašecí</v>
      </c>
      <c r="G36" s="71" t="str">
        <f t="shared" si="4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O Pecínovký pohár, ZKO Nové Strašecí</v>
      </c>
      <c r="G37" s="70" t="str">
        <f t="shared" si="4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O Pecínovký pohár, ZKO Nové Strašecí</v>
      </c>
      <c r="G38" s="71" t="str">
        <f t="shared" si="4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O Pecínovký pohár, ZKO Nové Strašecí</v>
      </c>
      <c r="G39" s="70" t="str">
        <f t="shared" si="4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O Pecínovký pohár, ZKO Nové Strašecí</v>
      </c>
      <c r="G40" s="71" t="str">
        <f t="shared" si="4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O Pecínovký pohár, ZKO Nové Strašecí</v>
      </c>
      <c r="G41" s="70" t="str">
        <f t="shared" si="4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O Pecínovký pohár, ZKO Nové Strašecí</v>
      </c>
      <c r="G42" s="71" t="str">
        <f t="shared" si="4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O Pecínovký pohár, ZKO Nové Strašecí</v>
      </c>
      <c r="G43" s="70" t="str">
        <f t="shared" si="4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O Pecínovký pohár, ZKO Nové Strašecí</v>
      </c>
      <c r="G44" s="71" t="str">
        <f t="shared" si="4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O Pecínovký pohár, ZKO Nové Strašecí</v>
      </c>
      <c r="G45" s="70" t="str">
        <f t="shared" si="4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O Pecínovký pohár, ZKO Nové Strašecí</v>
      </c>
      <c r="G46" s="71" t="str">
        <f t="shared" si="4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O Pecínovký pohár, ZKO Nové Strašecí</v>
      </c>
      <c r="G47" s="70" t="str">
        <f t="shared" si="4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O Pecínovký pohár, ZKO Nové Strašecí</v>
      </c>
      <c r="G48" s="71" t="str">
        <f t="shared" si="4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O Pecínovký pohár, ZKO Nové Strašecí</v>
      </c>
      <c r="G49" s="70" t="str">
        <f t="shared" si="4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O Pecínovký pohár, ZKO Nové Strašecí</v>
      </c>
      <c r="G50" s="71" t="str">
        <f t="shared" si="4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O Pecínovký pohár, ZKO Nové Strašecí</v>
      </c>
      <c r="G51" s="70" t="str">
        <f t="shared" si="4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4" workbookViewId="0">
      <selection activeCell="I26" sqref="I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</f>
        <v>Jaroslava Kniežová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</f>
        <v>Bacardi Blue Javael Bohemia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</f>
        <v>NO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</f>
        <v>2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Směrový aport</v>
      </c>
      <c r="D27" s="66">
        <v>7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21</v>
      </c>
      <c r="H27" s="64">
        <f t="shared" si="0"/>
        <v>21</v>
      </c>
      <c r="I27" s="64">
        <f t="shared" si="1"/>
        <v>10.5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187</v>
      </c>
      <c r="E28" s="102"/>
      <c r="F28" s="102"/>
      <c r="G28" s="102"/>
      <c r="H28" s="64">
        <f>SUM(G18:G27)</f>
        <v>187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Startovka!B3</f>
        <v>Lenka Tomanová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Startovka!C3</f>
        <v>Garry Farrell z Brzáneckých vinohradů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Startovka!D3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Startovka!E3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Výsledky!G3</f>
        <v>1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9.5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19</v>
      </c>
      <c r="H19" s="64">
        <f t="shared" si="0"/>
        <v>19</v>
      </c>
      <c r="I19" s="64">
        <f t="shared" si="1"/>
        <v>9.5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Směrový aport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246</v>
      </c>
      <c r="E28" s="102"/>
      <c r="F28" s="102"/>
      <c r="G28" s="102"/>
      <c r="H28" s="64">
        <f>SUM(G18:G27)</f>
        <v>246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8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Startovka!B4</f>
        <v>Jaroslava Kniežová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Startovka!C4</f>
        <v>Aslan Barneco star of Highlands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Startovka!D4</f>
        <v>Sicilský chrt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Startovka!E4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Výsledky!G4</f>
        <v>3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Směrový aport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0</v>
      </c>
      <c r="E28" s="102"/>
      <c r="F28" s="102"/>
      <c r="G28" s="102"/>
      <c r="H28" s="64">
        <f>SUM(G18:G27)</f>
        <v>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2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Startovka!B5</f>
        <v>Eva Košnárová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Startovka!C5</f>
        <v>Ebony z Vandalky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Startovka!D5</f>
        <v>Holandský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Startovka!E5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Výsledky!G5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287</v>
      </c>
      <c r="E28" s="102"/>
      <c r="F28" s="102"/>
      <c r="G28" s="102"/>
      <c r="H28" s="64">
        <f>SUM(G18:G27)</f>
        <v>287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7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Startovka!B6</f>
        <v>Magdalena Kolářová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Startovka!C6</f>
        <v>Jackie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Startovka!D6</f>
        <v>Kříženec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Startovka!E6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Výsledky!G6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212.5</v>
      </c>
      <c r="E28" s="102"/>
      <c r="F28" s="102"/>
      <c r="G28" s="102"/>
      <c r="H28" s="64">
        <f>SUM(G18:G27)</f>
        <v>212.5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2" workbookViewId="0">
      <selection activeCell="D20" sqref="D2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Lenka Tomanová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Pecínovký pohár, ZKO Nové Strašecí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45458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Petra Sedláčková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Startovka!B7</f>
        <v>Markéta Netíková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Startovka!C7</f>
        <v>AHakira Black Dvomaro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Startovka!D7</f>
        <v>Velký Knírač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Startovka!E7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Výsledky!G7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158</v>
      </c>
      <c r="E28" s="102"/>
      <c r="F28" s="102"/>
      <c r="G28" s="102"/>
      <c r="H28" s="64">
        <f>SUM(G18:G27)</f>
        <v>158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2024-06-15T12:51:41Z</cp:lastPrinted>
  <dcterms:created xsi:type="dcterms:W3CDTF">2020-01-31T23:26:18Z</dcterms:created>
  <dcterms:modified xsi:type="dcterms:W3CDTF">2024-06-15T21:24:38Z</dcterms:modified>
</cp:coreProperties>
</file>