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DBB4FE86-1BB1-4636-B45F-8480F7CD5BD4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G31" i="3" l="1"/>
  <c r="G41" i="3"/>
  <c r="G4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E18" i="3"/>
  <c r="K18" i="3" s="1"/>
  <c r="E19" i="3"/>
  <c r="E20" i="3"/>
  <c r="E21" i="3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G29" i="3" s="1"/>
  <c r="E30" i="3"/>
  <c r="G30" i="3" s="1"/>
  <c r="E31" i="3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M5" i="3" s="1"/>
  <c r="E6" i="3"/>
  <c r="M6" i="3" s="1"/>
  <c r="E7" i="3"/>
  <c r="E8" i="3"/>
  <c r="E9" i="3"/>
  <c r="E10" i="3"/>
  <c r="M10" i="3" s="1"/>
  <c r="E3" i="3"/>
  <c r="E2" i="3"/>
  <c r="C27" i="50"/>
  <c r="C27" i="49"/>
  <c r="C27" i="48"/>
  <c r="C27" i="41"/>
  <c r="C27" i="38"/>
  <c r="C27" i="37"/>
  <c r="C27" i="25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13" i="52"/>
  <c r="C12" i="52"/>
  <c r="C11" i="52"/>
  <c r="C10" i="52"/>
  <c r="C9" i="52"/>
  <c r="C5" i="52"/>
  <c r="C4" i="52"/>
  <c r="C3" i="52"/>
  <c r="F19" i="51"/>
  <c r="I19" i="51" s="1"/>
  <c r="C13" i="51"/>
  <c r="C27" i="51" s="1"/>
  <c r="C12" i="51"/>
  <c r="C11" i="51"/>
  <c r="C10" i="51"/>
  <c r="C9" i="51"/>
  <c r="C5" i="51"/>
  <c r="C4" i="51"/>
  <c r="C3" i="51"/>
  <c r="F24" i="50"/>
  <c r="I24" i="50" s="1"/>
  <c r="C13" i="50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21" i="47"/>
  <c r="C13" i="47"/>
  <c r="C27" i="47" s="1"/>
  <c r="C12" i="47"/>
  <c r="C11" i="47"/>
  <c r="C10" i="47"/>
  <c r="C9" i="47"/>
  <c r="C5" i="47"/>
  <c r="C4" i="47"/>
  <c r="C3" i="47"/>
  <c r="F21" i="46"/>
  <c r="I21" i="46" s="1"/>
  <c r="C13" i="46"/>
  <c r="C27" i="46" s="1"/>
  <c r="C12" i="46"/>
  <c r="C11" i="46"/>
  <c r="C10" i="46"/>
  <c r="C9" i="46"/>
  <c r="C5" i="46"/>
  <c r="C4" i="46"/>
  <c r="C3" i="46"/>
  <c r="C25" i="45"/>
  <c r="C13" i="45"/>
  <c r="C12" i="45"/>
  <c r="C11" i="45"/>
  <c r="C10" i="45"/>
  <c r="C9" i="45"/>
  <c r="C5" i="45"/>
  <c r="C4" i="45"/>
  <c r="C3" i="45"/>
  <c r="F20" i="44"/>
  <c r="I20" i="44" s="1"/>
  <c r="G20" i="44" s="1"/>
  <c r="C18" i="44"/>
  <c r="E17" i="44"/>
  <c r="D7" i="44" s="1"/>
  <c r="C13" i="44"/>
  <c r="C12" i="44"/>
  <c r="C11" i="44"/>
  <c r="C10" i="44"/>
  <c r="C9" i="44"/>
  <c r="C5" i="44"/>
  <c r="C4" i="44"/>
  <c r="C3" i="44"/>
  <c r="C13" i="43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F19" i="41"/>
  <c r="I19" i="41" s="1"/>
  <c r="C13" i="41"/>
  <c r="C12" i="41"/>
  <c r="C11" i="41"/>
  <c r="C10" i="41"/>
  <c r="C9" i="41"/>
  <c r="C5" i="41"/>
  <c r="C4" i="41"/>
  <c r="C3" i="41"/>
  <c r="C25" i="40"/>
  <c r="E17" i="40"/>
  <c r="D7" i="40" s="1"/>
  <c r="C13" i="40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13" i="36"/>
  <c r="C27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F20" i="34"/>
  <c r="I20" i="34" s="1"/>
  <c r="C13" i="34"/>
  <c r="C27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26" i="32"/>
  <c r="F25" i="32"/>
  <c r="I25" i="32" s="1"/>
  <c r="C25" i="32"/>
  <c r="C18" i="32"/>
  <c r="E17" i="32"/>
  <c r="D7" i="32" s="1"/>
  <c r="D17" i="32"/>
  <c r="C6" i="32" s="1"/>
  <c r="C13" i="32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3" i="30"/>
  <c r="F25" i="30" s="1"/>
  <c r="I25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D14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27" i="22" s="1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D14" i="14" s="1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3"/>
  <c r="D14" i="52"/>
  <c r="D14" i="51"/>
  <c r="D14" i="50"/>
  <c r="D14" i="48"/>
  <c r="D14" i="47"/>
  <c r="D14" i="46"/>
  <c r="D14" i="44"/>
  <c r="D14" i="43"/>
  <c r="D14" i="41"/>
  <c r="D14" i="40"/>
  <c r="D14" i="35"/>
  <c r="D14" i="34"/>
  <c r="D14" i="32"/>
  <c r="D14" i="31"/>
  <c r="D14" i="13"/>
  <c r="D14" i="10"/>
  <c r="D14" i="9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13" i="3"/>
  <c r="M7" i="3"/>
  <c r="M3" i="3"/>
  <c r="C23" i="26" l="1"/>
  <c r="C7" i="26"/>
  <c r="F26" i="29"/>
  <c r="I26" i="29" s="1"/>
  <c r="C23" i="45"/>
  <c r="C7" i="45"/>
  <c r="D14" i="29"/>
  <c r="F26" i="32"/>
  <c r="I26" i="32" s="1"/>
  <c r="C7" i="32"/>
  <c r="D17" i="37"/>
  <c r="C6" i="37" s="1"/>
  <c r="C7" i="37"/>
  <c r="F26" i="40"/>
  <c r="I26" i="40" s="1"/>
  <c r="C7" i="40"/>
  <c r="F26" i="44"/>
  <c r="H26" i="44" s="1"/>
  <c r="C7" i="44"/>
  <c r="F18" i="49"/>
  <c r="I18" i="49" s="1"/>
  <c r="C7" i="49"/>
  <c r="C27" i="21"/>
  <c r="C27" i="35"/>
  <c r="D14" i="30"/>
  <c r="C26" i="24"/>
  <c r="C7" i="24"/>
  <c r="C21" i="27"/>
  <c r="C7" i="27"/>
  <c r="C27" i="24"/>
  <c r="G42" i="3"/>
  <c r="F26" i="36"/>
  <c r="I26" i="36" s="1"/>
  <c r="C7" i="36"/>
  <c r="F22" i="43"/>
  <c r="I22" i="43" s="1"/>
  <c r="C7" i="43"/>
  <c r="F26" i="52"/>
  <c r="H26" i="52" s="1"/>
  <c r="C7" i="52"/>
  <c r="C27" i="26"/>
  <c r="D17" i="30"/>
  <c r="C6" i="30" s="1"/>
  <c r="D14" i="33"/>
  <c r="E17" i="30"/>
  <c r="D7" i="30" s="1"/>
  <c r="C26" i="36"/>
  <c r="C23" i="43"/>
  <c r="F26" i="48"/>
  <c r="I26" i="48" s="1"/>
  <c r="C7" i="48"/>
  <c r="C19" i="52"/>
  <c r="C27" i="27"/>
  <c r="C27" i="39"/>
  <c r="C19" i="30"/>
  <c r="G25" i="32"/>
  <c r="F19" i="47"/>
  <c r="H19" i="47" s="1"/>
  <c r="C7" i="47"/>
  <c r="C19" i="51"/>
  <c r="C7" i="51"/>
  <c r="F20" i="52"/>
  <c r="I20" i="52" s="1"/>
  <c r="C27" i="40"/>
  <c r="C27" i="52"/>
  <c r="C21" i="30"/>
  <c r="C22" i="52"/>
  <c r="C27" i="29"/>
  <c r="C27" i="53"/>
  <c r="G50" i="3"/>
  <c r="G26" i="3"/>
  <c r="C14" i="28" s="1"/>
  <c r="D14" i="11"/>
  <c r="C25" i="30"/>
  <c r="F26" i="42"/>
  <c r="I26" i="42" s="1"/>
  <c r="C7" i="42"/>
  <c r="F22" i="47"/>
  <c r="I22" i="47" s="1"/>
  <c r="F22" i="51"/>
  <c r="I22" i="51" s="1"/>
  <c r="F25" i="52"/>
  <c r="I25" i="52" s="1"/>
  <c r="C27" i="30"/>
  <c r="C27" i="42"/>
  <c r="G49" i="3"/>
  <c r="D17" i="29"/>
  <c r="C6" i="29" s="1"/>
  <c r="D14" i="12"/>
  <c r="F26" i="38"/>
  <c r="I26" i="38" s="1"/>
  <c r="G26" i="38" s="1"/>
  <c r="C7" i="38"/>
  <c r="F26" i="46"/>
  <c r="I26" i="46" s="1"/>
  <c r="G26" i="46" s="1"/>
  <c r="C7" i="46"/>
  <c r="C23" i="47"/>
  <c r="F26" i="50"/>
  <c r="I26" i="50" s="1"/>
  <c r="C7" i="50"/>
  <c r="C27" i="10"/>
  <c r="C27" i="31"/>
  <c r="C27" i="43"/>
  <c r="F26" i="30"/>
  <c r="H26" i="30" s="1"/>
  <c r="C7" i="30"/>
  <c r="C25" i="25"/>
  <c r="C7" i="25"/>
  <c r="C19" i="28"/>
  <c r="C7" i="28"/>
  <c r="C27" i="32"/>
  <c r="C27" i="44"/>
  <c r="F26" i="34"/>
  <c r="I26" i="34" s="1"/>
  <c r="C7" i="34"/>
  <c r="F27" i="41"/>
  <c r="I27" i="41" s="1"/>
  <c r="C7" i="41"/>
  <c r="C27" i="33"/>
  <c r="C27" i="45"/>
  <c r="G34" i="3"/>
  <c r="I26" i="44"/>
  <c r="C27" i="23"/>
  <c r="C26" i="22"/>
  <c r="C7" i="22"/>
  <c r="C19" i="20"/>
  <c r="C7" i="20"/>
  <c r="C27" i="20"/>
  <c r="C27" i="19"/>
  <c r="C25" i="18"/>
  <c r="C7" i="18"/>
  <c r="C27" i="17"/>
  <c r="C19" i="16"/>
  <c r="C7" i="16"/>
  <c r="D14" i="16"/>
  <c r="C24" i="15"/>
  <c r="C7" i="15"/>
  <c r="C25" i="14"/>
  <c r="C7" i="14"/>
  <c r="C27" i="14"/>
  <c r="M11" i="3"/>
  <c r="C25" i="13"/>
  <c r="C7" i="13"/>
  <c r="C21" i="12"/>
  <c r="C7" i="12"/>
  <c r="C27" i="11"/>
  <c r="C21" i="9"/>
  <c r="C7" i="9"/>
  <c r="C27" i="8"/>
  <c r="C27" i="6"/>
  <c r="C7" i="6"/>
  <c r="C19" i="5"/>
  <c r="C7" i="5"/>
  <c r="C27" i="7"/>
  <c r="C7" i="7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E17" i="46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G21" i="34" s="1"/>
  <c r="F21" i="36"/>
  <c r="I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6" i="36"/>
  <c r="D6" i="44"/>
  <c r="G26" i="44"/>
  <c r="C23" i="29"/>
  <c r="L5" i="3"/>
  <c r="N7" i="3"/>
  <c r="C19" i="23"/>
  <c r="L9" i="3"/>
  <c r="M9" i="3"/>
  <c r="L10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5" i="52"/>
  <c r="H25" i="30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N8" i="3"/>
  <c r="M30" i="3"/>
  <c r="M46" i="3"/>
  <c r="M4" i="3"/>
  <c r="M12" i="3"/>
  <c r="K37" i="3"/>
  <c r="L40" i="3"/>
  <c r="N46" i="3"/>
  <c r="L48" i="3"/>
  <c r="N40" i="3"/>
  <c r="N48" i="3"/>
  <c r="N37" i="3"/>
  <c r="L39" i="3"/>
  <c r="K33" i="3"/>
  <c r="M39" i="3"/>
  <c r="N39" i="3"/>
  <c r="M24" i="3"/>
  <c r="K30" i="3"/>
  <c r="L33" i="3"/>
  <c r="L46" i="3"/>
  <c r="H27" i="41"/>
  <c r="H26" i="42"/>
  <c r="H26" i="36"/>
  <c r="H20" i="52"/>
  <c r="H26" i="48"/>
  <c r="H26" i="34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I19" i="47" l="1"/>
  <c r="I26" i="30"/>
  <c r="G26" i="30" s="1"/>
  <c r="G25" i="50"/>
  <c r="G24" i="50"/>
  <c r="G26" i="50"/>
  <c r="D6" i="50"/>
  <c r="G25" i="46"/>
  <c r="G20" i="50"/>
  <c r="G21" i="36"/>
  <c r="H26" i="38"/>
  <c r="G25" i="30"/>
  <c r="H27" i="51"/>
  <c r="H26" i="45"/>
  <c r="H26" i="49"/>
  <c r="I24" i="44"/>
  <c r="G24" i="44" s="1"/>
  <c r="H21" i="48"/>
  <c r="D7" i="18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26" l="1"/>
  <c r="I24" i="3" s="1"/>
  <c r="H24" i="3"/>
  <c r="L3" i="3"/>
  <c r="H26" i="3"/>
  <c r="K47" i="3"/>
  <c r="H23" i="3"/>
  <c r="L2" i="3"/>
  <c r="H27" i="3"/>
  <c r="L4" i="3"/>
  <c r="H25" i="3"/>
  <c r="K46" i="3"/>
  <c r="H22" i="3"/>
  <c r="D29" i="23"/>
  <c r="I21" i="3" s="1"/>
  <c r="H21" i="3"/>
  <c r="M21" i="3" s="1"/>
  <c r="K44" i="3"/>
  <c r="H20" i="3"/>
  <c r="M20" i="3" s="1"/>
  <c r="K43" i="3"/>
  <c r="H19" i="3"/>
  <c r="M19" i="3" s="1"/>
  <c r="D29" i="20"/>
  <c r="I18" i="3" s="1"/>
  <c r="H18" i="3"/>
  <c r="M18" i="3" s="1"/>
  <c r="D29" i="19"/>
  <c r="I17" i="3" s="1"/>
  <c r="H17" i="3"/>
  <c r="L17" i="3" s="1"/>
  <c r="D29" i="18"/>
  <c r="I16" i="3" s="1"/>
  <c r="H16" i="3"/>
  <c r="L16" i="3" s="1"/>
  <c r="D29" i="17"/>
  <c r="I15" i="3" s="1"/>
  <c r="H15" i="3"/>
  <c r="L15" i="3" s="1"/>
  <c r="D29" i="16"/>
  <c r="I14" i="3" s="1"/>
  <c r="H14" i="3"/>
  <c r="L14" i="3" s="1"/>
  <c r="D29" i="15"/>
  <c r="I13" i="3" s="1"/>
  <c r="H13" i="3"/>
  <c r="L13" i="3" s="1"/>
  <c r="D29" i="14"/>
  <c r="I12" i="3" s="1"/>
  <c r="H12" i="3"/>
  <c r="L12" i="3" s="1"/>
  <c r="D29" i="13"/>
  <c r="I11" i="3" s="1"/>
  <c r="H11" i="3"/>
  <c r="L11" i="3" s="1"/>
  <c r="D29" i="12"/>
  <c r="I10" i="3" s="1"/>
  <c r="H10" i="3"/>
  <c r="D29" i="11"/>
  <c r="I9" i="3" s="1"/>
  <c r="H9" i="3"/>
  <c r="D29" i="10"/>
  <c r="I8" i="3" s="1"/>
  <c r="H8" i="3"/>
  <c r="D29" i="7"/>
  <c r="I5" i="3" s="1"/>
  <c r="H5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2" i="3"/>
  <c r="K3" i="3"/>
  <c r="N17" i="3"/>
  <c r="M14" i="3"/>
  <c r="N14" i="3"/>
  <c r="M15" i="3"/>
  <c r="N15" i="3"/>
  <c r="G11" i="3" l="1"/>
  <c r="C14" i="13" s="1"/>
  <c r="G14" i="3"/>
  <c r="C14" i="16" s="1"/>
  <c r="G16" i="3"/>
  <c r="C14" i="18" s="1"/>
  <c r="G12" i="3"/>
  <c r="C14" i="14" s="1"/>
  <c r="G17" i="3"/>
  <c r="C14" i="19" s="1"/>
  <c r="G15" i="3"/>
  <c r="C14" i="17" s="1"/>
  <c r="G13" i="3"/>
  <c r="C14" i="15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8" i="3" l="1"/>
  <c r="C14" i="20" s="1"/>
  <c r="G21" i="3"/>
  <c r="C14" i="23" s="1"/>
  <c r="G20" i="3"/>
  <c r="C14" i="22" s="1"/>
  <c r="G19" i="3"/>
  <c r="C14" i="21" s="1"/>
  <c r="G10" i="3"/>
  <c r="C14" i="12" s="1"/>
  <c r="G9" i="3"/>
  <c r="C14" i="11" s="1"/>
  <c r="G6" i="3"/>
  <c r="C14" i="8" s="1"/>
  <c r="G7" i="3"/>
  <c r="C14" i="9" s="1"/>
  <c r="G5" i="3"/>
  <c r="C14" i="7" s="1"/>
  <c r="G8" i="3"/>
  <c r="C14" i="10" s="1"/>
  <c r="G4" i="3"/>
  <c r="C14" i="6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<sst xmlns="http://schemas.openxmlformats.org/spreadsheetml/2006/main" count="1384" uniqueCount="135">
  <si>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</si>
  <si>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</si>
  <si>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</si>
  <si>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</si>
  <si>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</si>
  <si>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</si>
  <si>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</si>
  <si>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</si>
  <si>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</si>
  <si>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</si>
  <si>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</si>
  <si>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</si>
  <si>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</si>
  <si>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</si>
  <si>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</si>
  <si>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</si>
  <si>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</si>
  <si>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</si>
  <si>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</si>
  <si>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</si>
  <si>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</si>
  <si>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</si>
  <si>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</si>
  <si>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</si>
  <si>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</si>
  <si>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</si>
  <si>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</si>
  <si>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</si>
  <si>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</si>
  <si>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</si>
  <si>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</si>
  <si>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</si>
  <si>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</si>
  <si>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</si>
  <si>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</si>
  <si>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</si>
  <si>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</si>
  <si>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</si>
  <si>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</si>
  <si>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</si>
  <si>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</si>
  <si>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</si>
  <si>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</si>
  <si>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</si>
  <si>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</si>
  <si>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</si>
  <si>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</si>
  <si>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</si>
  <si>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</si>
  <si>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</si>
  <si>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</si>
  <si>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</si>
  <si>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</si>
  <si>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</si>
  <si>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</si>
  <si>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</si>
  <si>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</si>
  <si>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</si>
  <si>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</si>
  <si>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</si>
  <si>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</si>
  <si>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</si>
  <si>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</si>
  <si>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</si>
  <si>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</si>
  <si>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</si>
  <si>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</si>
  <si>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</si>
  <si>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</si>
  <si>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</si>
  <si>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</si>
  <si>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</si>
  <si>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</si>
  <si>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</si>
  <si>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</si>
  <si>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</si>
  <si>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</si>
  <si>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</si>
  <si>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</si>
  <si>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</si>
  <si>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</si>
  <si>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</si>
  <si>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</si>
  <si>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</si>
  <si>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Lucia Nováková</t>
  </si>
  <si>
    <t>Obedience Květnová Mini párty</t>
  </si>
  <si>
    <t>Petra Štolová</t>
  </si>
  <si>
    <t>Lucia Nováková, Iva Šimůnková</t>
  </si>
  <si>
    <t>Pavla Husáková</t>
  </si>
  <si>
    <t>Jana Urbanová</t>
  </si>
  <si>
    <t>Ginny Minnie Zip Zap</t>
  </si>
  <si>
    <t>BOC</t>
  </si>
  <si>
    <t>Stanislava Vilčková</t>
  </si>
  <si>
    <t>Dark od Roubenky</t>
  </si>
  <si>
    <t>Monika Řeháčlová</t>
  </si>
  <si>
    <t>Angelo Matter of the Heart</t>
  </si>
  <si>
    <t>AO</t>
  </si>
  <si>
    <t xml:space="preserve">Alena Lasková </t>
  </si>
  <si>
    <t xml:space="preserve">Glikeriya Sladkaya iz Star Grada </t>
  </si>
  <si>
    <t>RBT</t>
  </si>
  <si>
    <t>Ilona Machová</t>
  </si>
  <si>
    <t xml:space="preserve">Akani z Hückelovy vily </t>
  </si>
  <si>
    <t>BOM</t>
  </si>
  <si>
    <t>Good Omens Ever After</t>
  </si>
  <si>
    <t>DK</t>
  </si>
  <si>
    <t>Jezinka Bezinka Asbrete</t>
  </si>
  <si>
    <t xml:space="preserve">Svatava Zaplatilová </t>
  </si>
  <si>
    <t>Rubio</t>
  </si>
  <si>
    <t>Ivana Tichá</t>
  </si>
  <si>
    <t>Kayleigh Aguzannis</t>
  </si>
  <si>
    <t>LR</t>
  </si>
  <si>
    <t>mix</t>
  </si>
  <si>
    <t>Zuzana Daušová</t>
  </si>
  <si>
    <t>Nazareth de Alphaville Bohemia</t>
  </si>
  <si>
    <t xml:space="preserve">Pavla Kratěnová </t>
  </si>
  <si>
    <t xml:space="preserve">Cayapó Heart od Jezera Vápenice </t>
  </si>
  <si>
    <t>Petra Mičánková</t>
  </si>
  <si>
    <t xml:space="preserve">Hestie vom Nilpferdhof </t>
  </si>
  <si>
    <t xml:space="preserve">Jana Tomášková  </t>
  </si>
  <si>
    <t>Abdicated Avenger Your Playfellow</t>
  </si>
  <si>
    <t xml:space="preserve">Ája Bartošová </t>
  </si>
  <si>
    <t xml:space="preserve">Curt Cobain Fox Den </t>
  </si>
  <si>
    <t>KK</t>
  </si>
  <si>
    <t>Libuše Holová</t>
  </si>
  <si>
    <t>Blueberry Altája</t>
  </si>
  <si>
    <t>BŠO</t>
  </si>
  <si>
    <t xml:space="preserve">Pavlína Matějovičová </t>
  </si>
  <si>
    <t>Hofi</t>
  </si>
  <si>
    <t>Radka Spudilová</t>
  </si>
  <si>
    <t>Elektra Kribar</t>
  </si>
  <si>
    <t>BO</t>
  </si>
  <si>
    <t xml:space="preserve">Kristian Leneli </t>
  </si>
  <si>
    <t xml:space="preserve">Ivana Šimůnková </t>
  </si>
  <si>
    <t>Arghala Arno</t>
  </si>
  <si>
    <t>Rise and Shine Ever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</si>
</sst>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D1" workbookViewId="0">
      <selection activeCell="B22" sqref="B22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89</v>
      </c>
      <c r="C2" s="67" t="s">
        <v>90</v>
      </c>
      <c r="D2" s="67" t="s">
        <v>91</v>
      </c>
      <c r="E2" s="7" t="s">
        <v>17</v>
      </c>
      <c r="F2" s="8"/>
      <c r="H2" s="9" t="s">
        <v>7</v>
      </c>
      <c r="I2" s="83" t="s">
        <v>87</v>
      </c>
      <c r="J2" s="83"/>
      <c r="K2" s="83"/>
    </row>
    <row r="3" spans="1:11" ht="15.6" x14ac:dyDescent="0.3">
      <c r="A3" s="5">
        <v>2</v>
      </c>
      <c r="B3" s="67" t="s">
        <v>92</v>
      </c>
      <c r="C3" s="67" t="s">
        <v>93</v>
      </c>
      <c r="D3" s="67" t="s">
        <v>91</v>
      </c>
      <c r="E3" s="7" t="s">
        <v>17</v>
      </c>
      <c r="F3" s="8"/>
      <c r="H3" s="10" t="s">
        <v>8</v>
      </c>
      <c r="I3" s="84" t="s">
        <v>85</v>
      </c>
      <c r="J3" s="84"/>
      <c r="K3" s="84"/>
    </row>
    <row r="4" spans="1:11" ht="16.2" thickBot="1" x14ac:dyDescent="0.35">
      <c r="A4" s="5">
        <v>3</v>
      </c>
      <c r="B4" s="67" t="s">
        <v>94</v>
      </c>
      <c r="C4" s="67" t="s">
        <v>95</v>
      </c>
      <c r="D4" s="67" t="s">
        <v>96</v>
      </c>
      <c r="E4" s="7" t="s">
        <v>17</v>
      </c>
      <c r="F4" s="8"/>
      <c r="H4" s="11" t="s">
        <v>10</v>
      </c>
      <c r="I4" s="85">
        <v>45420</v>
      </c>
      <c r="J4" s="85"/>
      <c r="K4" s="85"/>
    </row>
    <row r="5" spans="1:11" ht="16.2" thickBot="1" x14ac:dyDescent="0.35">
      <c r="A5" s="5">
        <v>4</v>
      </c>
      <c r="B5" s="67" t="s">
        <v>97</v>
      </c>
      <c r="C5" s="67" t="s">
        <v>98</v>
      </c>
      <c r="D5" s="67" t="s">
        <v>99</v>
      </c>
      <c r="E5" s="7" t="s">
        <v>17</v>
      </c>
      <c r="F5" s="8"/>
    </row>
    <row r="6" spans="1:11" ht="18" x14ac:dyDescent="0.35">
      <c r="A6" s="5">
        <v>5</v>
      </c>
      <c r="B6" s="67" t="s">
        <v>100</v>
      </c>
      <c r="C6" s="67" t="s">
        <v>101</v>
      </c>
      <c r="D6" s="67" t="s">
        <v>102</v>
      </c>
      <c r="E6" s="7" t="s">
        <v>17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84</v>
      </c>
      <c r="C7" s="67" t="s">
        <v>103</v>
      </c>
      <c r="D7" s="67" t="s">
        <v>104</v>
      </c>
      <c r="E7" s="7" t="s">
        <v>17</v>
      </c>
      <c r="F7" s="8"/>
      <c r="H7" s="12" t="s">
        <v>12</v>
      </c>
      <c r="I7" s="13" t="s">
        <v>86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89</v>
      </c>
      <c r="C8" s="67" t="s">
        <v>105</v>
      </c>
      <c r="D8" s="67" t="s">
        <v>91</v>
      </c>
      <c r="E8" s="7" t="s">
        <v>17</v>
      </c>
      <c r="F8" s="8"/>
      <c r="H8" s="15" t="s">
        <v>15</v>
      </c>
      <c r="I8" s="16" t="s">
        <v>88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106</v>
      </c>
      <c r="C9" s="67" t="s">
        <v>107</v>
      </c>
      <c r="D9" s="67" t="s">
        <v>111</v>
      </c>
      <c r="E9" s="7" t="s">
        <v>17</v>
      </c>
      <c r="F9" s="8"/>
    </row>
    <row r="10" spans="1:11" ht="18" x14ac:dyDescent="0.35">
      <c r="A10" s="5">
        <v>9</v>
      </c>
      <c r="B10" s="67" t="s">
        <v>108</v>
      </c>
      <c r="C10" s="67" t="s">
        <v>109</v>
      </c>
      <c r="D10" s="67" t="s">
        <v>110</v>
      </c>
      <c r="E10" s="7" t="s">
        <v>17</v>
      </c>
      <c r="F10" s="8"/>
      <c r="H10" s="87" t="s">
        <v>18</v>
      </c>
      <c r="I10" s="87"/>
      <c r="J10" s="87"/>
      <c r="K10" s="87"/>
    </row>
    <row r="11" spans="1:11" ht="15.6" x14ac:dyDescent="0.3">
      <c r="A11" s="5">
        <v>10</v>
      </c>
      <c r="B11" s="67" t="s">
        <v>112</v>
      </c>
      <c r="C11" s="67" t="s">
        <v>113</v>
      </c>
      <c r="D11" s="67" t="s">
        <v>102</v>
      </c>
      <c r="E11" s="7" t="s">
        <v>21</v>
      </c>
      <c r="F11" s="8"/>
      <c r="H11" s="18" t="s">
        <v>12</v>
      </c>
      <c r="I11" s="13" t="s">
        <v>86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116</v>
      </c>
      <c r="C12" s="67" t="s">
        <v>117</v>
      </c>
      <c r="D12" s="67" t="s">
        <v>102</v>
      </c>
      <c r="E12" s="7" t="s">
        <v>21</v>
      </c>
      <c r="F12" s="8"/>
      <c r="H12" s="20" t="s">
        <v>15</v>
      </c>
      <c r="I12" s="16" t="s">
        <v>88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114</v>
      </c>
      <c r="C13" s="67" t="s">
        <v>115</v>
      </c>
      <c r="D13" s="67" t="s">
        <v>96</v>
      </c>
      <c r="E13" s="7" t="s">
        <v>21</v>
      </c>
      <c r="F13" s="8"/>
    </row>
    <row r="14" spans="1:11" ht="18" x14ac:dyDescent="0.35">
      <c r="A14" s="5">
        <v>13</v>
      </c>
      <c r="B14" s="67" t="s">
        <v>118</v>
      </c>
      <c r="C14" s="67" t="s">
        <v>119</v>
      </c>
      <c r="D14" s="67" t="s">
        <v>91</v>
      </c>
      <c r="E14" s="7" t="s">
        <v>21</v>
      </c>
      <c r="F14" s="8"/>
      <c r="H14" s="88" t="s">
        <v>19</v>
      </c>
      <c r="I14" s="88"/>
      <c r="J14" s="88"/>
      <c r="K14" s="88"/>
    </row>
    <row r="15" spans="1:11" ht="15.6" x14ac:dyDescent="0.3">
      <c r="A15" s="5">
        <v>14</v>
      </c>
      <c r="B15" s="67" t="s">
        <v>120</v>
      </c>
      <c r="C15" s="67" t="s">
        <v>121</v>
      </c>
      <c r="D15" s="67" t="s">
        <v>122</v>
      </c>
      <c r="E15" s="7" t="s">
        <v>21</v>
      </c>
      <c r="F15" s="8"/>
      <c r="H15" s="22" t="s">
        <v>12</v>
      </c>
      <c r="I15" s="13" t="s">
        <v>86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123</v>
      </c>
      <c r="C16" s="67" t="s">
        <v>124</v>
      </c>
      <c r="D16" s="67" t="s">
        <v>125</v>
      </c>
      <c r="E16" s="7" t="s">
        <v>21</v>
      </c>
      <c r="F16" s="8"/>
      <c r="H16" s="24" t="s">
        <v>15</v>
      </c>
      <c r="I16" s="16" t="s">
        <v>88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126</v>
      </c>
      <c r="C17" s="67" t="s">
        <v>127</v>
      </c>
      <c r="D17" s="67"/>
      <c r="E17" s="7" t="s">
        <v>21</v>
      </c>
      <c r="F17" s="8"/>
    </row>
    <row r="18" spans="1:11" ht="18" x14ac:dyDescent="0.35">
      <c r="A18" s="5">
        <v>17</v>
      </c>
      <c r="B18" s="67" t="s">
        <v>128</v>
      </c>
      <c r="C18" s="67" t="s">
        <v>129</v>
      </c>
      <c r="D18" s="67" t="s">
        <v>130</v>
      </c>
      <c r="E18" s="7" t="s">
        <v>9</v>
      </c>
      <c r="F18" s="8"/>
      <c r="H18" s="82" t="s">
        <v>20</v>
      </c>
      <c r="I18" s="82"/>
      <c r="J18" s="82"/>
      <c r="K18" s="82"/>
    </row>
    <row r="19" spans="1:11" ht="15.6" x14ac:dyDescent="0.3">
      <c r="A19" s="5">
        <v>18</v>
      </c>
      <c r="B19" s="67" t="s">
        <v>120</v>
      </c>
      <c r="C19" s="67" t="s">
        <v>131</v>
      </c>
      <c r="D19" s="67" t="s">
        <v>122</v>
      </c>
      <c r="E19" s="7" t="s">
        <v>9</v>
      </c>
      <c r="F19" s="8"/>
      <c r="H19" s="26" t="s">
        <v>12</v>
      </c>
      <c r="I19" s="13" t="s">
        <v>86</v>
      </c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 t="s">
        <v>132</v>
      </c>
      <c r="C20" s="67" t="s">
        <v>133</v>
      </c>
      <c r="D20" s="67" t="s">
        <v>91</v>
      </c>
      <c r="E20" s="7" t="s">
        <v>9</v>
      </c>
      <c r="F20" s="8"/>
      <c r="H20" s="28" t="s">
        <v>15</v>
      </c>
      <c r="I20" s="16" t="s">
        <v>88</v>
      </c>
      <c r="J20" s="29" t="s">
        <v>16</v>
      </c>
      <c r="K20" s="69" t="s">
        <v>14</v>
      </c>
    </row>
    <row r="21" spans="1:11" ht="15.6" x14ac:dyDescent="0.3">
      <c r="A21" s="5">
        <v>20</v>
      </c>
      <c r="B21" s="67" t="s">
        <v>84</v>
      </c>
      <c r="C21" s="67" t="s">
        <v>134</v>
      </c>
      <c r="D21" s="67" t="s">
        <v>104</v>
      </c>
      <c r="E21" s="7" t="s">
        <v>9</v>
      </c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0" workbookViewId="0">
      <selection activeCell="C26" sqref="C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Startovka!B8</f>
        <v>Jana Urbanová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Startovka!C8</f>
        <v>Jezinka Bezinka Asbrete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Startovka!D8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Startovka!E8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Výsledky!G8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8.5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34</v>
      </c>
      <c r="H18" s="64">
        <f t="shared" ref="H18:H27" si="0">SUM(D18*F18)</f>
        <v>34</v>
      </c>
      <c r="I18" s="64">
        <f t="shared" ref="I18:I27" si="1">SUM(((D18+E18)*F18)/2)</f>
        <v>17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7.5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11.25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15</v>
      </c>
      <c r="H26" s="64">
        <f t="shared" si="0"/>
        <v>15</v>
      </c>
      <c r="I26" s="64">
        <f t="shared" si="1"/>
        <v>7.5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268.5</v>
      </c>
      <c r="E28" s="94"/>
      <c r="F28" s="94"/>
      <c r="G28" s="94"/>
      <c r="H28" s="64">
        <f>SUM(G18:G27)</f>
        <v>268.5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7" workbookViewId="0">
      <selection activeCell="C23" sqref="C2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Startovka!B9</f>
        <v xml:space="preserve">Svatava Zaplatilová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Startovka!C9</f>
        <v>Rubio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Startovka!D9</f>
        <v>mix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Startovka!E9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Výsledky!G9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6.5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19.5</v>
      </c>
      <c r="H22" s="64">
        <f t="shared" si="0"/>
        <v>19.5</v>
      </c>
      <c r="I22" s="64">
        <f t="shared" si="1"/>
        <v>9.75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237.5</v>
      </c>
      <c r="E28" s="94"/>
      <c r="F28" s="94"/>
      <c r="G28" s="94"/>
      <c r="H28" s="64">
        <f>SUM(G18:G27)</f>
        <v>237.5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7" workbookViewId="0">
      <selection activeCell="C27" sqref="C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Startovka!B10</f>
        <v>Ivana Tichá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Startovka!C10</f>
        <v>Kayleigh Aguzannis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Startovka!D10</f>
        <v>LR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Startovka!A10</f>
        <v>9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Startovka!E10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Výsledky!G10</f>
        <v>9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0</v>
      </c>
      <c r="E28" s="94"/>
      <c r="F28" s="94"/>
      <c r="G28" s="94"/>
      <c r="H28" s="64">
        <f>SUM(G18:G27)</f>
        <v>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7" workbookViewId="0">
      <selection activeCell="B28" sqref="B28:C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Startovka!B11</f>
        <v>Zuzana Daušová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Startovka!C11</f>
        <v>Nazareth de Alphaville Bohemia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Startovka!D11</f>
        <v>BOM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Startovka!A11</f>
        <v>10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Startovka!E11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Výsledky!G11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7.5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vsedě ve skupině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267</v>
      </c>
      <c r="E28" s="94"/>
      <c r="F28" s="94"/>
      <c r="G28" s="94"/>
      <c r="H28" s="64">
        <f>SUM(G18:G27)</f>
        <v>267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7" workbookViewId="0">
      <selection activeCell="C27" sqref="C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Startovka!B12</f>
        <v>Petra Mičánková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Startovka!C12</f>
        <v xml:space="preserve">Hestie vom Nilpferdhof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Startovka!D12</f>
        <v>BOM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Startovka!A12</f>
        <v>11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Startovka!E12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Výsledky!G12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 t="shared" ref="H18:H27" si="0">SUM(D18*F18)</f>
        <v>40</v>
      </c>
      <c r="I18" s="64">
        <f t="shared" ref="I18:I27" si="1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vsedě ve skupině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276</v>
      </c>
      <c r="E28" s="94"/>
      <c r="F28" s="94"/>
      <c r="G28" s="94"/>
      <c r="H28" s="64">
        <f>SUM(G18:G27)</f>
        <v>276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8" workbookViewId="0">
      <selection activeCell="C26" sqref="C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Startovka!B13</f>
        <v xml:space="preserve">Pavla Kratěnová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Startovka!C13</f>
        <v xml:space="preserve">Cayapó Heart od Jezera Vápenice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Startovka!D13</f>
        <v>AO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Startovka!A13</f>
        <v>12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Startovka!E13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Výsledky!G13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vsedě ve skupině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246.5</v>
      </c>
      <c r="E28" s="94"/>
      <c r="F28" s="94"/>
      <c r="G28" s="94"/>
      <c r="H28" s="64">
        <f>SUM(G18:G27)</f>
        <v>246.5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7" workbookViewId="0">
      <selection activeCell="C26" sqref="C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Startovka!B14</f>
        <v xml:space="preserve">Jana Tomášková 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Startovka!C14</f>
        <v>Abdicated Avenger Your Playfellow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Startovka!D14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Startovka!A14</f>
        <v>13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Startovka!E14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Výsledky!G14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 t="shared" ref="H18:H27" si="0">SUM(D18*F18)</f>
        <v>40</v>
      </c>
      <c r="I18" s="64">
        <f t="shared" ref="I18:I27" si="1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vsedě ve skupině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300</v>
      </c>
      <c r="E28" s="94"/>
      <c r="F28" s="94"/>
      <c r="G28" s="94"/>
      <c r="H28" s="64">
        <f>SUM(G18:G27)</f>
        <v>300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7"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Startovka!B15</f>
        <v xml:space="preserve">Ája Bartošová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Startovka!C15</f>
        <v xml:space="preserve">Curt Cobain Fox Den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Startovka!D15</f>
        <v>KK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Startovka!A15</f>
        <v>14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Startovka!E15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Výsledky!G15</f>
        <v>7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/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/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/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/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/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vsedě ve skupině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/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0</v>
      </c>
      <c r="E28" s="94"/>
      <c r="F28" s="94"/>
      <c r="G28" s="94"/>
      <c r="H28" s="64">
        <f>SUM(G18:G27)</f>
        <v>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7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Startovka!B16</f>
        <v>Libuše Holová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Startovka!C16</f>
        <v>Blueberry Altája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Startovka!D16</f>
        <v>BŠO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Startovka!A16</f>
        <v>15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Startovka!E16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Výsledky!G16</f>
        <v>6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vsedě ve skupině</v>
      </c>
      <c r="D25" s="66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153.5</v>
      </c>
      <c r="E28" s="94"/>
      <c r="F28" s="94"/>
      <c r="G28" s="94"/>
      <c r="H28" s="64">
        <f>SUM(G18:G27)</f>
        <v>153.5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7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Startovka!B17</f>
        <v xml:space="preserve">Pavlína Matějovičová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Startovka!C17</f>
        <v>Hofi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Startovka!D17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Startovka!A17</f>
        <v>16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Startovka!E17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Výsledky!G17</f>
        <v>5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9.5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38</v>
      </c>
      <c r="H18" s="64">
        <f t="shared" ref="H18:H27" si="0">SUM(D18*F18)</f>
        <v>38</v>
      </c>
      <c r="I18" s="64">
        <f t="shared" ref="I18:I27" si="1">SUM(((D18+E18)*F18)/2)</f>
        <v>19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vsedě ve skupině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216</v>
      </c>
      <c r="E28" s="94"/>
      <c r="F28" s="94"/>
      <c r="G28" s="94"/>
      <c r="H28" s="64">
        <f>SUM(G18:G27)</f>
        <v>216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J19" sqref="J19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34</v>
      </c>
      <c r="C3" s="34">
        <f>IF(B3="Celkový dojem",2,IF(B3="Přivolání",4,IF(B3="Ovladatelnost na dálku",4,IF(B3="Držení aportovací činky",4,3))))</f>
        <v>4</v>
      </c>
      <c r="D3" s="36"/>
      <c r="E3" s="37">
        <v>1</v>
      </c>
      <c r="F3" s="38" t="s">
        <v>34</v>
      </c>
      <c r="G3" s="34">
        <f>IF(F3="Celkový dojem",2,IF(F3="Odložení vsedě ve skupině",3,IF(F3="Odložení za pochodu",3,4)))</f>
        <v>4</v>
      </c>
      <c r="I3" s="37">
        <v>1</v>
      </c>
      <c r="J3" s="38" t="s">
        <v>35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32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32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32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33</v>
      </c>
      <c r="C5" s="34">
        <f t="shared" ref="C5:C12" si="3">IF(B5="Celkový dojem",2,IF(B5="Přivolání",4,IF(B5="Ovladatelnost na dálku",4,IF(B5="Držení aportovací činky",4,3))))</f>
        <v>4</v>
      </c>
      <c r="D5" s="36"/>
      <c r="E5" s="37">
        <v>3</v>
      </c>
      <c r="F5" s="38" t="s">
        <v>33</v>
      </c>
      <c r="G5" s="34">
        <f t="shared" si="0"/>
        <v>4</v>
      </c>
      <c r="I5" s="37">
        <v>3</v>
      </c>
      <c r="J5" s="38" t="s">
        <v>78</v>
      </c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74</v>
      </c>
      <c r="C6" s="34">
        <f t="shared" si="3"/>
        <v>3</v>
      </c>
      <c r="D6" s="36"/>
      <c r="E6" s="37">
        <v>4</v>
      </c>
      <c r="F6" s="38" t="s">
        <v>77</v>
      </c>
      <c r="G6" s="34">
        <f t="shared" si="0"/>
        <v>3</v>
      </c>
      <c r="I6" s="37">
        <v>4</v>
      </c>
      <c r="J6" s="38" t="s">
        <v>78</v>
      </c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39</v>
      </c>
      <c r="C7" s="34">
        <f t="shared" si="3"/>
        <v>3</v>
      </c>
      <c r="D7" s="36"/>
      <c r="E7" s="37">
        <v>5</v>
      </c>
      <c r="F7" s="38" t="s">
        <v>40</v>
      </c>
      <c r="G7" s="34">
        <f t="shared" si="0"/>
        <v>4</v>
      </c>
      <c r="I7" s="37">
        <v>5</v>
      </c>
      <c r="J7" s="38" t="s">
        <v>73</v>
      </c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75</v>
      </c>
      <c r="C8" s="34">
        <f t="shared" si="3"/>
        <v>4</v>
      </c>
      <c r="D8" s="36"/>
      <c r="E8" s="37">
        <v>6</v>
      </c>
      <c r="F8" s="38" t="s">
        <v>81</v>
      </c>
      <c r="G8" s="34">
        <f t="shared" si="0"/>
        <v>4</v>
      </c>
      <c r="I8" s="37">
        <v>6</v>
      </c>
      <c r="J8" s="38" t="s">
        <v>37</v>
      </c>
      <c r="K8" s="37">
        <f t="shared" si="1"/>
        <v>4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76</v>
      </c>
      <c r="C9" s="34">
        <f t="shared" si="3"/>
        <v>3</v>
      </c>
      <c r="D9" s="36"/>
      <c r="E9" s="37">
        <v>7</v>
      </c>
      <c r="F9" s="38" t="s">
        <v>70</v>
      </c>
      <c r="G9" s="34">
        <f t="shared" si="0"/>
        <v>4</v>
      </c>
      <c r="I9" s="37">
        <v>7</v>
      </c>
      <c r="J9" s="38" t="s">
        <v>38</v>
      </c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36</v>
      </c>
      <c r="C10" s="34">
        <f t="shared" si="3"/>
        <v>3</v>
      </c>
      <c r="D10" s="36"/>
      <c r="E10" s="76">
        <v>8</v>
      </c>
      <c r="F10" s="77" t="s">
        <v>30</v>
      </c>
      <c r="G10" s="34">
        <f t="shared" si="0"/>
        <v>3</v>
      </c>
      <c r="I10" s="37">
        <v>8</v>
      </c>
      <c r="J10" s="38" t="s">
        <v>69</v>
      </c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30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31</v>
      </c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Startovka!B18</f>
        <v>Radka Spudilová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Startovka!C18</f>
        <v>Elektra Kribar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Startovka!D18</f>
        <v>BO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Startovka!A18</f>
        <v>17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Startovka!E18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Výsledky!G18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9.5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28.5</v>
      </c>
      <c r="H24" s="64">
        <f t="shared" si="0"/>
        <v>28.5</v>
      </c>
      <c r="I24" s="64">
        <f t="shared" si="1"/>
        <v>14.25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250</v>
      </c>
      <c r="E28" s="94"/>
      <c r="F28" s="94"/>
      <c r="G28" s="94"/>
      <c r="H28" s="64">
        <f>SUM(G18:G27)</f>
        <v>250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10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Startovka!B19</f>
        <v xml:space="preserve">Ája Bartošová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Startovka!C19</f>
        <v xml:space="preserve">Kristian Leneli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Startovka!D19</f>
        <v>KK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Startovka!A19</f>
        <v>18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Startovka!E19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Výsledky!G19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/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/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/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/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0</v>
      </c>
      <c r="E28" s="94"/>
      <c r="F28" s="94"/>
      <c r="G28" s="94"/>
      <c r="H28" s="64">
        <f>SUM(G18:G27)</f>
        <v>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9" workbookViewId="0">
      <selection activeCell="E31" sqref="E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Startovka!B20</f>
        <v xml:space="preserve">Ivana Šimůnková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Startovka!C20</f>
        <v>Arghala Arno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Startovka!D20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Startovka!A20</f>
        <v>19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Startovka!E20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Výsledky!G20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7.5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22.5</v>
      </c>
      <c r="H20" s="64">
        <f t="shared" si="0"/>
        <v>22.5</v>
      </c>
      <c r="I20" s="64">
        <f t="shared" si="1"/>
        <v>11.25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>
        <v>6.5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19.5</v>
      </c>
      <c r="H21" s="64">
        <f t="shared" si="0"/>
        <v>19.5</v>
      </c>
      <c r="I21" s="64">
        <f t="shared" si="1"/>
        <v>9.75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237</v>
      </c>
      <c r="E28" s="94"/>
      <c r="F28" s="94"/>
      <c r="G28" s="94"/>
      <c r="H28" s="64">
        <f>SUM(G18:G27)</f>
        <v>237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Startovka!B21</f>
        <v>Lucia Nováková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Startovka!C21</f>
        <v>Rise and Shine Ever After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Startovka!D21</f>
        <v>DK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Startovka!A21</f>
        <v>20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Startovka!E21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Výsledky!G21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5.5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22</v>
      </c>
      <c r="H19" s="64">
        <f t="shared" si="0"/>
        <v>22</v>
      </c>
      <c r="I19" s="64">
        <f t="shared" si="1"/>
        <v>11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>
        <v>8.5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12.75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6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18</v>
      </c>
      <c r="H24" s="64">
        <f t="shared" si="0"/>
        <v>18</v>
      </c>
      <c r="I24" s="64">
        <f t="shared" si="1"/>
        <v>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196.5</v>
      </c>
      <c r="E28" s="94"/>
      <c r="F28" s="94"/>
      <c r="G28" s="94"/>
      <c r="H28" s="64">
        <f>SUM(G18:G27)</f>
        <v>196.5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F16" sqref="F16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Jana Urbanová</v>
      </c>
      <c r="C2" s="70" t="str">
        <f>Startovka!C2</f>
        <v>Ginny Minnie Zip Zap</v>
      </c>
      <c r="D2" s="70" t="str">
        <f>Startovka!D2</f>
        <v>BOC</v>
      </c>
      <c r="E2" s="70" t="str">
        <f>Startovka!E2</f>
        <v>OB-Z</v>
      </c>
      <c r="F2" s="70" t="str">
        <f>Startovka!I3</f>
        <v>Obedience Květnová Mini párty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5</v>
      </c>
      <c r="H2" s="72">
        <f>'1'!D28</f>
        <v>237</v>
      </c>
      <c r="I2" s="73" t="str">
        <f>'1'!D29</f>
        <v>Velmi dobře</v>
      </c>
      <c r="J2" s="41"/>
      <c r="K2" s="43">
        <f t="shared" ref="K2:K33" si="1">IF(E2="OB-Z",(H2)," ")</f>
        <v>237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Stanislava Vilčková</v>
      </c>
      <c r="C3" s="70" t="str">
        <f>Startovka!C3</f>
        <v>Dark od Roubenky</v>
      </c>
      <c r="D3" s="70" t="str">
        <f>Startovka!D3</f>
        <v>BOC</v>
      </c>
      <c r="E3" s="70" t="str">
        <f>Startovka!E3</f>
        <v>OB-Z</v>
      </c>
      <c r="F3" s="70" t="str">
        <f>Startovka!I3</f>
        <v>Obedience Květnová Mini párty</v>
      </c>
      <c r="G3" s="70">
        <f t="shared" si="0"/>
        <v>2</v>
      </c>
      <c r="H3" s="74">
        <f>'2'!D28</f>
        <v>276</v>
      </c>
      <c r="I3" s="75" t="str">
        <f>'2'!D29</f>
        <v>Výborně</v>
      </c>
      <c r="J3" s="41"/>
      <c r="K3" s="43">
        <f t="shared" si="1"/>
        <v>276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Monika Řeháčlová</v>
      </c>
      <c r="C4" s="70" t="str">
        <f>Startovka!C4</f>
        <v>Angelo Matter of the Heart</v>
      </c>
      <c r="D4" s="70" t="str">
        <f>Startovka!D4</f>
        <v>AO</v>
      </c>
      <c r="E4" s="70" t="str">
        <f>Startovka!E4</f>
        <v>OB-Z</v>
      </c>
      <c r="F4" s="70" t="str">
        <f>Startovka!I3</f>
        <v>Obedience Květnová Mini párty</v>
      </c>
      <c r="G4" s="71">
        <f t="shared" si="0"/>
        <v>7</v>
      </c>
      <c r="H4" s="72">
        <f>'3'!D28</f>
        <v>195.5</v>
      </c>
      <c r="I4" s="75" t="str">
        <f>'3'!D29</f>
        <v>Dobře</v>
      </c>
      <c r="J4" s="41"/>
      <c r="K4" s="43">
        <f t="shared" si="1"/>
        <v>195.5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 xml:space="preserve">Alena Lasková </v>
      </c>
      <c r="C5" s="70" t="str">
        <f>Startovka!C5</f>
        <v xml:space="preserve">Glikeriya Sladkaya iz Star Grada </v>
      </c>
      <c r="D5" s="70" t="str">
        <f>Startovka!D5</f>
        <v>RBT</v>
      </c>
      <c r="E5" s="70" t="str">
        <f>Startovka!E5</f>
        <v>OB-Z</v>
      </c>
      <c r="F5" s="70" t="str">
        <f>Startovka!I3</f>
        <v>Obedience Květnová Mini párty</v>
      </c>
      <c r="G5" s="70">
        <f t="shared" si="0"/>
        <v>8</v>
      </c>
      <c r="H5" s="74">
        <f>'4'!D28</f>
        <v>166</v>
      </c>
      <c r="I5" s="75" t="str">
        <f>'4'!D29</f>
        <v>Nehodnocen</v>
      </c>
      <c r="J5" s="41"/>
      <c r="K5" s="43">
        <f t="shared" si="1"/>
        <v>166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Ilona Machová</v>
      </c>
      <c r="C6" s="70" t="str">
        <f>Startovka!C6</f>
        <v xml:space="preserve">Akani z Hückelovy vily </v>
      </c>
      <c r="D6" s="70" t="str">
        <f>Startovka!D6</f>
        <v>BOM</v>
      </c>
      <c r="E6" s="70" t="str">
        <f>Startovka!E6</f>
        <v>OB-Z</v>
      </c>
      <c r="F6" s="70" t="str">
        <f>Startovka!I3</f>
        <v>Obedience Květnová Mini párty</v>
      </c>
      <c r="G6" s="71">
        <f t="shared" si="0"/>
        <v>1</v>
      </c>
      <c r="H6" s="72">
        <f>'5'!D28</f>
        <v>309</v>
      </c>
      <c r="I6" s="75" t="str">
        <f>'5'!D29</f>
        <v>Výborně</v>
      </c>
      <c r="J6" s="41"/>
      <c r="K6" s="43">
        <f t="shared" si="1"/>
        <v>309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Lucia Nováková</v>
      </c>
      <c r="C7" s="70" t="str">
        <f>Startovka!C7</f>
        <v>Good Omens Ever After</v>
      </c>
      <c r="D7" s="70" t="str">
        <f>Startovka!D7</f>
        <v>DK</v>
      </c>
      <c r="E7" s="70" t="str">
        <f>Startovka!E7</f>
        <v>OB-Z</v>
      </c>
      <c r="F7" s="70" t="str">
        <f>Startovka!I3</f>
        <v>Obedience Květnová Mini párty</v>
      </c>
      <c r="G7" s="70">
        <f t="shared" si="0"/>
        <v>6</v>
      </c>
      <c r="H7" s="72">
        <f>'6'!D28</f>
        <v>224.5</v>
      </c>
      <c r="I7" s="75" t="str">
        <f>'6'!D29</f>
        <v>Velmi dobře</v>
      </c>
      <c r="J7" s="41"/>
      <c r="K7" s="43">
        <f t="shared" si="1"/>
        <v>224.5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Jana Urbanová</v>
      </c>
      <c r="C8" s="70" t="str">
        <f>Startovka!C8</f>
        <v>Jezinka Bezinka Asbrete</v>
      </c>
      <c r="D8" s="70" t="str">
        <f>Startovka!D8</f>
        <v>BOC</v>
      </c>
      <c r="E8" s="70" t="str">
        <f>Startovka!E8</f>
        <v>OB-Z</v>
      </c>
      <c r="F8" s="70" t="str">
        <f>Startovka!I3</f>
        <v>Obedience Květnová Mini párty</v>
      </c>
      <c r="G8" s="71">
        <f t="shared" si="0"/>
        <v>3</v>
      </c>
      <c r="H8" s="74">
        <f>'7'!D28</f>
        <v>268.5</v>
      </c>
      <c r="I8" s="75" t="str">
        <f>'7'!D29</f>
        <v>Výborně</v>
      </c>
      <c r="J8" s="41"/>
      <c r="K8" s="43">
        <f t="shared" si="1"/>
        <v>268.5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 xml:space="preserve">Svatava Zaplatilová </v>
      </c>
      <c r="C9" s="70" t="str">
        <f>Startovka!C9</f>
        <v>Rubio</v>
      </c>
      <c r="D9" s="70" t="str">
        <f>Startovka!D9</f>
        <v>mix</v>
      </c>
      <c r="E9" s="70" t="str">
        <f>Startovka!E9</f>
        <v>OB-Z</v>
      </c>
      <c r="F9" s="70" t="str">
        <f>Startovka!I3</f>
        <v>Obedience Květnová Mini párty</v>
      </c>
      <c r="G9" s="70">
        <f t="shared" si="0"/>
        <v>4</v>
      </c>
      <c r="H9" s="72">
        <f>'8'!D28</f>
        <v>237.5</v>
      </c>
      <c r="I9" s="75" t="str">
        <f>'8'!D29</f>
        <v>Velmi dobře</v>
      </c>
      <c r="J9" s="41"/>
      <c r="K9" s="43">
        <f t="shared" si="1"/>
        <v>237.5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Ivana Tichá</v>
      </c>
      <c r="C10" s="70" t="str">
        <f>Startovka!C10</f>
        <v>Kayleigh Aguzannis</v>
      </c>
      <c r="D10" s="70" t="str">
        <f>Startovka!D10</f>
        <v>LR</v>
      </c>
      <c r="E10" s="70" t="str">
        <f>Startovka!E10</f>
        <v>OB-Z</v>
      </c>
      <c r="F10" s="70" t="str">
        <f>Startovka!I3</f>
        <v>Obedience Květnová Mini párty</v>
      </c>
      <c r="G10" s="71">
        <f t="shared" si="0"/>
        <v>9</v>
      </c>
      <c r="H10" s="74">
        <f>'9'!D28</f>
        <v>0</v>
      </c>
      <c r="I10" s="75" t="str">
        <f>'9'!D29</f>
        <v>Nehodnocen</v>
      </c>
      <c r="J10" s="41"/>
      <c r="K10" s="43">
        <f t="shared" si="1"/>
        <v>0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Zuzana Daušová</v>
      </c>
      <c r="C11" s="70" t="str">
        <f>Startovka!C11</f>
        <v>Nazareth de Alphaville Bohemia</v>
      </c>
      <c r="D11" s="70" t="str">
        <f>Startovka!D11</f>
        <v>BOM</v>
      </c>
      <c r="E11" s="70" t="str">
        <f>Startovka!E11</f>
        <v>OB1</v>
      </c>
      <c r="F11" s="70" t="str">
        <f>Startovka!I3</f>
        <v>Obedience Květnová Mini párty</v>
      </c>
      <c r="G11" s="70">
        <f t="shared" si="0"/>
        <v>3</v>
      </c>
      <c r="H11" s="72">
        <f>'10'!D28</f>
        <v>267</v>
      </c>
      <c r="I11" s="75" t="str">
        <f>'10'!D29</f>
        <v>Výborně</v>
      </c>
      <c r="J11" s="41"/>
      <c r="K11" s="43" t="str">
        <f t="shared" si="1"/>
        <v xml:space="preserve"> </v>
      </c>
      <c r="L11" s="43">
        <f t="shared" si="2"/>
        <v>267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Petra Mičánková</v>
      </c>
      <c r="C12" s="70" t="str">
        <f>Startovka!C12</f>
        <v xml:space="preserve">Hestie vom Nilpferdhof </v>
      </c>
      <c r="D12" s="70" t="str">
        <f>Startovka!D12</f>
        <v>BOM</v>
      </c>
      <c r="E12" s="70" t="str">
        <f>Startovka!E12</f>
        <v>OB1</v>
      </c>
      <c r="F12" s="70" t="str">
        <f>Startovka!I3</f>
        <v>Obedience Květnová Mini párty</v>
      </c>
      <c r="G12" s="71">
        <f t="shared" si="0"/>
        <v>2</v>
      </c>
      <c r="H12" s="72">
        <f>'11'!D28</f>
        <v>276</v>
      </c>
      <c r="I12" s="75" t="str">
        <f>'11'!D29</f>
        <v>Výborně</v>
      </c>
      <c r="J12" s="41"/>
      <c r="K12" s="43" t="str">
        <f t="shared" si="1"/>
        <v xml:space="preserve"> </v>
      </c>
      <c r="L12" s="43">
        <f t="shared" si="2"/>
        <v>276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 xml:space="preserve">Pavla Kratěnová </v>
      </c>
      <c r="C13" s="70" t="str">
        <f>Startovka!C13</f>
        <v xml:space="preserve">Cayapó Heart od Jezera Vápenice </v>
      </c>
      <c r="D13" s="70" t="str">
        <f>Startovka!D13</f>
        <v>AO</v>
      </c>
      <c r="E13" s="70" t="str">
        <f>Startovka!E13</f>
        <v>OB1</v>
      </c>
      <c r="F13" s="70" t="str">
        <f>Startovka!I3</f>
        <v>Obedience Květnová Mini párty</v>
      </c>
      <c r="G13" s="70">
        <f t="shared" si="0"/>
        <v>4</v>
      </c>
      <c r="H13" s="74">
        <f>'12'!D28</f>
        <v>246.5</v>
      </c>
      <c r="I13" s="75" t="str">
        <f>'12'!D29</f>
        <v>Velmi dobře</v>
      </c>
      <c r="J13" s="41"/>
      <c r="K13" s="43" t="str">
        <f t="shared" si="1"/>
        <v xml:space="preserve"> </v>
      </c>
      <c r="L13" s="43">
        <f t="shared" si="2"/>
        <v>246.5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 xml:space="preserve">Jana Tomášková  </v>
      </c>
      <c r="C14" s="70" t="str">
        <f>Startovka!C14</f>
        <v>Abdicated Avenger Your Playfellow</v>
      </c>
      <c r="D14" s="70" t="str">
        <f>Startovka!D14</f>
        <v>BOC</v>
      </c>
      <c r="E14" s="70" t="str">
        <f>Startovka!E14</f>
        <v>OB1</v>
      </c>
      <c r="F14" s="70" t="str">
        <f>Startovka!I3</f>
        <v>Obedience Květnová Mini párty</v>
      </c>
      <c r="G14" s="71">
        <f t="shared" si="0"/>
        <v>1</v>
      </c>
      <c r="H14" s="72">
        <f>'13'!D28</f>
        <v>300</v>
      </c>
      <c r="I14" s="75" t="str">
        <f>'13'!D29</f>
        <v>Výborně</v>
      </c>
      <c r="J14" s="41"/>
      <c r="K14" s="43" t="str">
        <f t="shared" si="1"/>
        <v xml:space="preserve"> </v>
      </c>
      <c r="L14" s="43">
        <f t="shared" si="2"/>
        <v>300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 xml:space="preserve">Ája Bartošová </v>
      </c>
      <c r="C15" s="70" t="str">
        <f>Startovka!C15</f>
        <v xml:space="preserve">Curt Cobain Fox Den </v>
      </c>
      <c r="D15" s="70" t="str">
        <f>Startovka!D15</f>
        <v>KK</v>
      </c>
      <c r="E15" s="70" t="str">
        <f>Startovka!E15</f>
        <v>OB1</v>
      </c>
      <c r="F15" s="70" t="str">
        <f>Startovka!I3</f>
        <v>Obedience Květnová Mini párty</v>
      </c>
      <c r="G15" s="70">
        <f t="shared" si="0"/>
        <v>7</v>
      </c>
      <c r="H15" s="74">
        <f>'14'!D28</f>
        <v>0</v>
      </c>
      <c r="I15" s="75" t="str">
        <f>'14'!D29</f>
        <v>Nehodnocen</v>
      </c>
      <c r="J15" s="41"/>
      <c r="K15" s="43" t="str">
        <f t="shared" si="1"/>
        <v xml:space="preserve"> </v>
      </c>
      <c r="L15" s="43">
        <f t="shared" si="2"/>
        <v>0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Libuše Holová</v>
      </c>
      <c r="C16" s="70" t="str">
        <f>Startovka!C16</f>
        <v>Blueberry Altája</v>
      </c>
      <c r="D16" s="70" t="str">
        <f>Startovka!D16</f>
        <v>BŠO</v>
      </c>
      <c r="E16" s="70" t="str">
        <f>Startovka!E16</f>
        <v>OB1</v>
      </c>
      <c r="F16" s="70" t="str">
        <f>Startovka!I3</f>
        <v>Obedience Květnová Mini párty</v>
      </c>
      <c r="G16" s="71">
        <f t="shared" si="0"/>
        <v>6</v>
      </c>
      <c r="H16" s="72">
        <f>'15'!D28</f>
        <v>153.5</v>
      </c>
      <c r="I16" s="75" t="str">
        <f>'15'!D29</f>
        <v>Nehodnocen</v>
      </c>
      <c r="J16" s="41"/>
      <c r="K16" s="43" t="str">
        <f t="shared" si="1"/>
        <v xml:space="preserve"> </v>
      </c>
      <c r="L16" s="43">
        <f t="shared" si="2"/>
        <v>153.5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 xml:space="preserve">Pavlína Matějovičová </v>
      </c>
      <c r="C17" s="70" t="str">
        <f>Startovka!C17</f>
        <v>Hofi</v>
      </c>
      <c r="D17" s="70">
        <f>Startovka!D17</f>
        <v>0</v>
      </c>
      <c r="E17" s="70" t="str">
        <f>Startovka!E17</f>
        <v>OB1</v>
      </c>
      <c r="F17" s="70" t="str">
        <f>Startovka!I3</f>
        <v>Obedience Květnová Mini párty</v>
      </c>
      <c r="G17" s="70">
        <f t="shared" si="0"/>
        <v>5</v>
      </c>
      <c r="H17" s="74">
        <f>'16'!D28</f>
        <v>216</v>
      </c>
      <c r="I17" s="75" t="str">
        <f>'16'!D29</f>
        <v>Dobře</v>
      </c>
      <c r="J17" s="41"/>
      <c r="K17" s="43" t="str">
        <f t="shared" si="1"/>
        <v xml:space="preserve"> </v>
      </c>
      <c r="L17" s="43">
        <f t="shared" si="2"/>
        <v>216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Radka Spudilová</v>
      </c>
      <c r="C18" s="70" t="str">
        <f>Startovka!C18</f>
        <v>Elektra Kribar</v>
      </c>
      <c r="D18" s="70" t="str">
        <f>Startovka!D18</f>
        <v>BO</v>
      </c>
      <c r="E18" s="70" t="str">
        <f>Startovka!E18</f>
        <v>OB2</v>
      </c>
      <c r="F18" s="70" t="str">
        <f>Startovka!I3</f>
        <v>Obedience Květnová Mini párty</v>
      </c>
      <c r="G18" s="71">
        <f t="shared" si="0"/>
        <v>1</v>
      </c>
      <c r="H18" s="72">
        <f>'17'!D28</f>
        <v>250</v>
      </c>
      <c r="I18" s="75" t="str">
        <f>'17'!D29</f>
        <v>Velmi dobře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>
        <f t="shared" si="3"/>
        <v>250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 xml:space="preserve">Ája Bartošová </v>
      </c>
      <c r="C19" s="70" t="str">
        <f>Startovka!C19</f>
        <v xml:space="preserve">Kristian Leneli </v>
      </c>
      <c r="D19" s="70" t="str">
        <f>Startovka!D19</f>
        <v>KK</v>
      </c>
      <c r="E19" s="70" t="str">
        <f>Startovka!E19</f>
        <v>OB2</v>
      </c>
      <c r="F19" s="70" t="str">
        <f>Startovka!I3</f>
        <v>Obedience Květnová Mini párty</v>
      </c>
      <c r="G19" s="70">
        <f t="shared" si="0"/>
        <v>4</v>
      </c>
      <c r="H19" s="74">
        <f>'18'!D28</f>
        <v>0</v>
      </c>
      <c r="I19" s="75" t="str">
        <f>'18'!D29</f>
        <v>Nehodnocen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>
        <f t="shared" si="3"/>
        <v>0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 xml:space="preserve">Ivana Šimůnková </v>
      </c>
      <c r="C20" s="70" t="str">
        <f>Startovka!C20</f>
        <v>Arghala Arno</v>
      </c>
      <c r="D20" s="70" t="str">
        <f>Startovka!D20</f>
        <v>BOC</v>
      </c>
      <c r="E20" s="70" t="str">
        <f>Startovka!E20</f>
        <v>OB2</v>
      </c>
      <c r="F20" s="70" t="str">
        <f>Startovka!I3</f>
        <v>Obedience Květnová Mini párty</v>
      </c>
      <c r="G20" s="71">
        <f t="shared" si="0"/>
        <v>2</v>
      </c>
      <c r="H20" s="72">
        <f>'19'!D28</f>
        <v>237</v>
      </c>
      <c r="I20" s="75" t="str">
        <f>'19'!D29</f>
        <v>Velmi dobře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>
        <f t="shared" si="3"/>
        <v>237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 t="str">
        <f>Startovka!B21</f>
        <v>Lucia Nováková</v>
      </c>
      <c r="C21" s="70" t="str">
        <f>Startovka!C21</f>
        <v>Rise and Shine Ever After</v>
      </c>
      <c r="D21" s="70" t="str">
        <f>Startovka!D21</f>
        <v>DK</v>
      </c>
      <c r="E21" s="70" t="str">
        <f>Startovka!E21</f>
        <v>OB2</v>
      </c>
      <c r="F21" s="70" t="str">
        <f>Startovka!I3</f>
        <v>Obedience Květnová Mini párty</v>
      </c>
      <c r="G21" s="70">
        <f t="shared" si="0"/>
        <v>3</v>
      </c>
      <c r="H21" s="74">
        <f>'20'!D28</f>
        <v>196.5</v>
      </c>
      <c r="I21" s="75" t="str">
        <f>'20'!D29</f>
        <v>Dobře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>
        <f t="shared" si="3"/>
        <v>196.5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Obedience Květnová Mini párty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Obedience Květnová Mini párty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Obedience Květnová Mini párty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Obedience Květnová Mini párty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Obedience Květnová Mini párty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Obedience Květnová Mini párty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Obedience Květnová Mini párty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Obedience Květnová Mini párty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Obedience Květnová Mini párty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Obedience Květnová Mini párty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Obedience Květnová Mini párty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Obedience Květnová Mini párty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Obedience Květnová Mini párty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Obedience Květnová Mini párty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Obedience Květnová Mini párty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Obedience Květnová Mini párty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Obedience Květnová Mini párty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Obedience Květnová Mini párty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Obedience Květnová Mini párty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Obedience Květnová Mini párty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Obedience Květnová Mini párty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Obedience Květnová Mini párty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Obedience Květnová Mini párty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Obedience Květnová Mini párty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Obedience Květnová Mini párty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Obedience Květnová Mini párty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Obedience Květnová Mini párty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Obedience Květnová Mini párty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Obedience Květnová Mini párty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Obedience Květnová Mini párty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9" workbookViewId="0">
      <selection activeCell="C31" sqref="C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</f>
        <v>Jana Urbanová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</f>
        <v>Ginny Minnie Zip Zap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</f>
        <v>5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22.5</v>
      </c>
      <c r="H19" s="64">
        <f t="shared" si="0"/>
        <v>22.5</v>
      </c>
      <c r="I19" s="64">
        <f t="shared" si="1"/>
        <v>11.25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6.5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19.5</v>
      </c>
      <c r="H21" s="64">
        <f t="shared" si="0"/>
        <v>19.5</v>
      </c>
      <c r="I21" s="64">
        <f t="shared" si="1"/>
        <v>9.75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15</v>
      </c>
      <c r="H25" s="64">
        <f t="shared" si="0"/>
        <v>15</v>
      </c>
      <c r="I25" s="64">
        <f t="shared" si="1"/>
        <v>7.5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237</v>
      </c>
      <c r="E28" s="94"/>
      <c r="F28" s="94"/>
      <c r="G28" s="94"/>
      <c r="H28" s="64">
        <f>SUM(G18:G27)</f>
        <v>237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0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</f>
        <v>Stanislava Vilčková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</f>
        <v>Dark od Roubenky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276</v>
      </c>
      <c r="E28" s="94"/>
      <c r="F28" s="94"/>
      <c r="G28" s="94"/>
      <c r="H28" s="64">
        <f>SUM(G18:G27)</f>
        <v>276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0" workbookViewId="0">
      <selection activeCell="C24" sqref="C2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Startovka!B4</f>
        <v>Monika Řeháčlová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Startovka!C4</f>
        <v>Angelo Matter of the Heart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Startovka!D4</f>
        <v>AO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Startovka!E4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Výsledky!G4</f>
        <v>7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6.5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26</v>
      </c>
      <c r="H18" s="64">
        <f t="shared" ref="H18:H27" si="0">SUM(D18*F18)</f>
        <v>26</v>
      </c>
      <c r="I18" s="64">
        <f t="shared" ref="I18:I27" si="1">SUM(((D18+E18)*F18)/2)</f>
        <v>13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195.5</v>
      </c>
      <c r="E28" s="94"/>
      <c r="F28" s="94"/>
      <c r="G28" s="94"/>
      <c r="H28" s="64">
        <f>SUM(G18:G27)</f>
        <v>195.5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Startovka!B5</f>
        <v xml:space="preserve">Alena Lasková 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Startovka!C5</f>
        <v xml:space="preserve">Glikeriya Sladkaya iz Star Grada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Startovka!D5</f>
        <v>RBT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Startovka!E5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Výsledky!G5</f>
        <v>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8.5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12.75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166</v>
      </c>
      <c r="E28" s="94"/>
      <c r="F28" s="94"/>
      <c r="G28" s="94"/>
      <c r="H28" s="64">
        <f>SUM(G18:G27)</f>
        <v>166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7" workbookViewId="0">
      <selection activeCell="J19" sqref="J1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Startovka!B6</f>
        <v>Ilona Machová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Startovka!C6</f>
        <v xml:space="preserve">Akani z Hückelovy vily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Startovka!D6</f>
        <v>BOM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Startovka!E6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Výsledky!G6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309</v>
      </c>
      <c r="E28" s="94"/>
      <c r="F28" s="94"/>
      <c r="G28" s="94"/>
      <c r="H28" s="64">
        <f>SUM(G18:G27)</f>
        <v>309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Lucia Nováková, Iva Šimůnková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Obedience Květnová Mini párty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45420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Startovka!B7</f>
        <v>Lucia Nováková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Startovka!C7</f>
        <v>Good Omens Ever After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Startovka!D7</f>
        <v>DK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Startovka!E7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Výsledky!G7</f>
        <v>6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224.5</v>
      </c>
      <c r="E28" s="94"/>
      <c r="F28" s="94"/>
      <c r="G28" s="94"/>
      <c r="H28" s="64">
        <f>SUM(G18:G27)</f>
        <v>224.5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2022-02-05T09:03:23Z</cp:lastPrinted>
  <dcterms:created xsi:type="dcterms:W3CDTF">2020-01-31T23:26:18Z</dcterms:created>
  <dcterms:modified xsi:type="dcterms:W3CDTF">2024-05-14T12:50:36Z</dcterms:modified>
</cp:coreProperties>
</file>