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B575BB00-1584-4811-ADF0-00A51CA67BF4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activeTab="2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G19" i="3" l="1"/>
  <c r="C14" i="21" s="1"/>
  <c r="G31" i="3"/>
  <c r="G4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G11" i="3" s="1"/>
  <c r="C14" i="13" s="1"/>
  <c r="E12" i="3"/>
  <c r="G12" i="3" s="1"/>
  <c r="C14" i="14" s="1"/>
  <c r="E13" i="3"/>
  <c r="G13" i="3" s="1"/>
  <c r="C14" i="15" s="1"/>
  <c r="E14" i="3"/>
  <c r="G14" i="3" s="1"/>
  <c r="C14" i="16" s="1"/>
  <c r="E15" i="3"/>
  <c r="G15" i="3" s="1"/>
  <c r="C14" i="17" s="1"/>
  <c r="E16" i="3"/>
  <c r="G16" i="3" s="1"/>
  <c r="C14" i="18" s="1"/>
  <c r="E17" i="3"/>
  <c r="L17" i="3" s="1"/>
  <c r="E18" i="3"/>
  <c r="K18" i="3" s="1"/>
  <c r="E19" i="3"/>
  <c r="E20" i="3"/>
  <c r="G20" i="3" s="1"/>
  <c r="C14" i="22" s="1"/>
  <c r="E21" i="3"/>
  <c r="G21" i="3" s="1"/>
  <c r="C14" i="23" s="1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L30" i="3" s="1"/>
  <c r="E31" i="3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M6" i="3" s="1"/>
  <c r="E7" i="3"/>
  <c r="E8" i="3"/>
  <c r="G8" i="3" s="1"/>
  <c r="C14" i="10" s="1"/>
  <c r="E9" i="3"/>
  <c r="G9" i="3" s="1"/>
  <c r="C14" i="11" s="1"/>
  <c r="E10" i="3"/>
  <c r="M10" i="3" s="1"/>
  <c r="M11" i="3"/>
  <c r="E3" i="3"/>
  <c r="E2" i="3"/>
  <c r="C27" i="49"/>
  <c r="C27" i="37"/>
  <c r="C27" i="25"/>
  <c r="C27" i="1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C13" i="52"/>
  <c r="C27" i="52" s="1"/>
  <c r="C12" i="52"/>
  <c r="C11" i="52"/>
  <c r="C10" i="52"/>
  <c r="C9" i="52"/>
  <c r="C5" i="52"/>
  <c r="C4" i="52"/>
  <c r="C3" i="52"/>
  <c r="C13" i="51"/>
  <c r="C27" i="51" s="1"/>
  <c r="C12" i="51"/>
  <c r="C11" i="51"/>
  <c r="C10" i="51"/>
  <c r="C9" i="51"/>
  <c r="C5" i="51"/>
  <c r="C4" i="51"/>
  <c r="C3" i="51"/>
  <c r="C13" i="50"/>
  <c r="C27" i="50" s="1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23" i="47"/>
  <c r="C13" i="47"/>
  <c r="C12" i="47"/>
  <c r="C11" i="47"/>
  <c r="C10" i="47"/>
  <c r="C9" i="47"/>
  <c r="C5" i="47"/>
  <c r="C4" i="47"/>
  <c r="C3" i="47"/>
  <c r="C13" i="46"/>
  <c r="C27" i="46" s="1"/>
  <c r="C12" i="46"/>
  <c r="C11" i="46"/>
  <c r="C10" i="46"/>
  <c r="C9" i="46"/>
  <c r="C5" i="46"/>
  <c r="C4" i="46"/>
  <c r="C3" i="46"/>
  <c r="C13" i="45"/>
  <c r="C12" i="45"/>
  <c r="C11" i="45"/>
  <c r="C10" i="45"/>
  <c r="C9" i="45"/>
  <c r="C5" i="45"/>
  <c r="C4" i="45"/>
  <c r="C3" i="45"/>
  <c r="F20" i="44"/>
  <c r="I20" i="44" s="1"/>
  <c r="G20" i="44" s="1"/>
  <c r="E17" i="44"/>
  <c r="D7" i="44" s="1"/>
  <c r="C13" i="44"/>
  <c r="C12" i="44"/>
  <c r="C11" i="44"/>
  <c r="C10" i="44"/>
  <c r="C9" i="44"/>
  <c r="C5" i="44"/>
  <c r="C4" i="44"/>
  <c r="C3" i="44"/>
  <c r="C13" i="43"/>
  <c r="C12" i="43"/>
  <c r="C11" i="43"/>
  <c r="C10" i="43"/>
  <c r="C9" i="43"/>
  <c r="C5" i="43"/>
  <c r="C4" i="43"/>
  <c r="C3" i="43"/>
  <c r="C13" i="42"/>
  <c r="C27" i="42" s="1"/>
  <c r="C12" i="42"/>
  <c r="C11" i="42"/>
  <c r="C10" i="42"/>
  <c r="C9" i="42"/>
  <c r="C5" i="42"/>
  <c r="C4" i="42"/>
  <c r="C3" i="42"/>
  <c r="C13" i="41"/>
  <c r="C27" i="41" s="1"/>
  <c r="C12" i="41"/>
  <c r="C11" i="41"/>
  <c r="C10" i="41"/>
  <c r="C9" i="41"/>
  <c r="C5" i="41"/>
  <c r="C4" i="41"/>
  <c r="C3" i="41"/>
  <c r="E17" i="40"/>
  <c r="D7" i="40" s="1"/>
  <c r="C13" i="40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27" i="38" s="1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13" i="36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D14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18" i="32"/>
  <c r="E17" i="32"/>
  <c r="D7" i="32" s="1"/>
  <c r="D17" i="32"/>
  <c r="C6" i="32" s="1"/>
  <c r="C13" i="32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F25" i="30"/>
  <c r="I25" i="30" s="1"/>
  <c r="C21" i="30"/>
  <c r="D17" i="30"/>
  <c r="C6" i="30" s="1"/>
  <c r="C13" i="30"/>
  <c r="C12" i="30"/>
  <c r="C11" i="30"/>
  <c r="C10" i="30"/>
  <c r="C9" i="30"/>
  <c r="C5" i="30"/>
  <c r="C4" i="30"/>
  <c r="C3" i="30"/>
  <c r="D17" i="29"/>
  <c r="C6" i="29" s="1"/>
  <c r="C13" i="29"/>
  <c r="C7" i="29" s="1"/>
  <c r="C12" i="29"/>
  <c r="C11" i="29"/>
  <c r="C10" i="29"/>
  <c r="C9" i="29"/>
  <c r="C5" i="29"/>
  <c r="C4" i="29"/>
  <c r="C3" i="29"/>
  <c r="C13" i="28"/>
  <c r="C27" i="28" s="1"/>
  <c r="C12" i="28"/>
  <c r="C11" i="28"/>
  <c r="C10" i="28"/>
  <c r="C9" i="28"/>
  <c r="C5" i="28"/>
  <c r="C4" i="28"/>
  <c r="C3" i="28"/>
  <c r="C13" i="27"/>
  <c r="C27" i="27" s="1"/>
  <c r="C12" i="27"/>
  <c r="C11" i="27"/>
  <c r="C10" i="27"/>
  <c r="C9" i="27"/>
  <c r="C5" i="27"/>
  <c r="C4" i="27"/>
  <c r="C3" i="27"/>
  <c r="C13" i="26"/>
  <c r="C27" i="26" s="1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27" i="22" s="1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C27" i="14" s="1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M5" i="3"/>
  <c r="F10" i="3"/>
  <c r="F6" i="3"/>
  <c r="F8" i="3"/>
  <c r="F20" i="3"/>
  <c r="F22" i="3"/>
  <c r="F24" i="3"/>
  <c r="F25" i="3"/>
  <c r="F23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52"/>
  <c r="D14" i="51"/>
  <c r="D14" i="50"/>
  <c r="D14" i="48"/>
  <c r="D14" i="47"/>
  <c r="D14" i="46"/>
  <c r="D14" i="44"/>
  <c r="D14" i="40"/>
  <c r="D14" i="35"/>
  <c r="D14" i="33"/>
  <c r="D14" i="32"/>
  <c r="D14" i="31"/>
  <c r="D14" i="30"/>
  <c r="D14" i="29"/>
  <c r="D14" i="24"/>
  <c r="D14" i="16"/>
  <c r="D14" i="14"/>
  <c r="D14" i="13"/>
  <c r="D14" i="12"/>
  <c r="D14" i="11"/>
  <c r="D14" i="10"/>
  <c r="D14" i="9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L15" i="3"/>
  <c r="M13" i="3"/>
  <c r="L13" i="3"/>
  <c r="M7" i="3"/>
  <c r="M3" i="3"/>
  <c r="F26" i="29"/>
  <c r="I26" i="29" s="1"/>
  <c r="F20" i="34" l="1"/>
  <c r="I20" i="34" s="1"/>
  <c r="F19" i="41"/>
  <c r="I19" i="41" s="1"/>
  <c r="C23" i="45"/>
  <c r="C7" i="45"/>
  <c r="G42" i="3"/>
  <c r="G30" i="3"/>
  <c r="G18" i="3"/>
  <c r="C14" i="20" s="1"/>
  <c r="F26" i="32"/>
  <c r="I26" i="32" s="1"/>
  <c r="C7" i="32"/>
  <c r="D17" i="37"/>
  <c r="C6" i="37" s="1"/>
  <c r="C7" i="37"/>
  <c r="F26" i="40"/>
  <c r="I26" i="40" s="1"/>
  <c r="G26" i="40" s="1"/>
  <c r="C7" i="40"/>
  <c r="F26" i="44"/>
  <c r="C7" i="44"/>
  <c r="C25" i="45"/>
  <c r="F18" i="49"/>
  <c r="I18" i="49" s="1"/>
  <c r="C7" i="49"/>
  <c r="C27" i="39"/>
  <c r="G41" i="3"/>
  <c r="G17" i="3"/>
  <c r="C14" i="19" s="1"/>
  <c r="C21" i="12"/>
  <c r="C7" i="12"/>
  <c r="C24" i="15"/>
  <c r="C7" i="15"/>
  <c r="C25" i="18"/>
  <c r="C7" i="18"/>
  <c r="C26" i="24"/>
  <c r="C7" i="24"/>
  <c r="C21" i="27"/>
  <c r="C7" i="27"/>
  <c r="C27" i="40"/>
  <c r="F26" i="30"/>
  <c r="H26" i="30" s="1"/>
  <c r="C7" i="30"/>
  <c r="C25" i="40"/>
  <c r="C18" i="44"/>
  <c r="C27" i="17"/>
  <c r="C27" i="29"/>
  <c r="C27" i="53"/>
  <c r="F26" i="52"/>
  <c r="H26" i="52" s="1"/>
  <c r="C7" i="52"/>
  <c r="C27" i="18"/>
  <c r="C27" i="30"/>
  <c r="G50" i="3"/>
  <c r="G26" i="3"/>
  <c r="C14" i="28" s="1"/>
  <c r="F26" i="36"/>
  <c r="I26" i="36" s="1"/>
  <c r="C7" i="36"/>
  <c r="F22" i="43"/>
  <c r="I22" i="43" s="1"/>
  <c r="C7" i="43"/>
  <c r="E17" i="30"/>
  <c r="D7" i="30" s="1"/>
  <c r="C25" i="32"/>
  <c r="C26" i="36"/>
  <c r="C23" i="43"/>
  <c r="F26" i="48"/>
  <c r="I26" i="48" s="1"/>
  <c r="C7" i="48"/>
  <c r="C19" i="52"/>
  <c r="C27" i="19"/>
  <c r="C27" i="31"/>
  <c r="C27" i="43"/>
  <c r="G49" i="3"/>
  <c r="F26" i="34"/>
  <c r="I26" i="34" s="1"/>
  <c r="C7" i="34"/>
  <c r="F27" i="41"/>
  <c r="I27" i="41" s="1"/>
  <c r="C7" i="41"/>
  <c r="D14" i="41"/>
  <c r="C25" i="14"/>
  <c r="C7" i="14"/>
  <c r="C19" i="20"/>
  <c r="C7" i="20"/>
  <c r="C23" i="26"/>
  <c r="C7" i="26"/>
  <c r="C19" i="30"/>
  <c r="F25" i="32"/>
  <c r="I25" i="32" s="1"/>
  <c r="G25" i="32" s="1"/>
  <c r="F19" i="47"/>
  <c r="H19" i="47" s="1"/>
  <c r="C7" i="47"/>
  <c r="C19" i="51"/>
  <c r="C7" i="51"/>
  <c r="F20" i="52"/>
  <c r="I20" i="52" s="1"/>
  <c r="C27" i="20"/>
  <c r="C27" i="32"/>
  <c r="C27" i="44"/>
  <c r="D14" i="43"/>
  <c r="C26" i="32"/>
  <c r="C21" i="47"/>
  <c r="F19" i="51"/>
  <c r="I19" i="51" s="1"/>
  <c r="C22" i="52"/>
  <c r="C27" i="21"/>
  <c r="C27" i="33"/>
  <c r="C27" i="45"/>
  <c r="C25" i="30"/>
  <c r="F26" i="42"/>
  <c r="I26" i="42" s="1"/>
  <c r="C7" i="42"/>
  <c r="F22" i="47"/>
  <c r="I22" i="47" s="1"/>
  <c r="F22" i="51"/>
  <c r="I22" i="51" s="1"/>
  <c r="F25" i="52"/>
  <c r="I25" i="52" s="1"/>
  <c r="C27" i="10"/>
  <c r="C27" i="34"/>
  <c r="G34" i="3"/>
  <c r="G10" i="3"/>
  <c r="C14" i="12" s="1"/>
  <c r="F26" i="38"/>
  <c r="I26" i="38" s="1"/>
  <c r="C7" i="38"/>
  <c r="F26" i="46"/>
  <c r="I26" i="46" s="1"/>
  <c r="C7" i="46"/>
  <c r="F26" i="50"/>
  <c r="I26" i="50" s="1"/>
  <c r="C7" i="50"/>
  <c r="C27" i="11"/>
  <c r="C27" i="23"/>
  <c r="C27" i="35"/>
  <c r="C27" i="47"/>
  <c r="C25" i="13"/>
  <c r="C7" i="13"/>
  <c r="C19" i="16"/>
  <c r="C7" i="16"/>
  <c r="C26" i="22"/>
  <c r="C7" i="22"/>
  <c r="C25" i="25"/>
  <c r="C7" i="25"/>
  <c r="C19" i="28"/>
  <c r="C7" i="28"/>
  <c r="F21" i="46"/>
  <c r="I21" i="46" s="1"/>
  <c r="F24" i="50"/>
  <c r="I24" i="50" s="1"/>
  <c r="C27" i="12"/>
  <c r="C27" i="24"/>
  <c r="C27" i="36"/>
  <c r="C27" i="48"/>
  <c r="C21" i="9"/>
  <c r="C7" i="9"/>
  <c r="C27" i="9"/>
  <c r="C27" i="8"/>
  <c r="C27" i="7"/>
  <c r="C7" i="7"/>
  <c r="C27" i="6"/>
  <c r="C7" i="6"/>
  <c r="C19" i="5"/>
  <c r="C7" i="5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1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I26" i="52"/>
  <c r="H26" i="50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G26" i="36" s="1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4" i="48"/>
  <c r="D6" i="44"/>
  <c r="D6" i="50"/>
  <c r="G26" i="50"/>
  <c r="G24" i="50"/>
  <c r="C23" i="29"/>
  <c r="L5" i="3"/>
  <c r="N7" i="3"/>
  <c r="C19" i="23"/>
  <c r="L9" i="3"/>
  <c r="M9" i="3"/>
  <c r="L10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1" i="48"/>
  <c r="I19" i="47"/>
  <c r="H27" i="51"/>
  <c r="H26" i="38"/>
  <c r="H25" i="52"/>
  <c r="H25" i="30"/>
  <c r="H25" i="32"/>
  <c r="H24" i="50"/>
  <c r="H20" i="34"/>
  <c r="L35" i="3"/>
  <c r="N43" i="3"/>
  <c r="M51" i="3"/>
  <c r="N51" i="3"/>
  <c r="L8" i="3"/>
  <c r="L47" i="3"/>
  <c r="M35" i="3"/>
  <c r="K31" i="3"/>
  <c r="M47" i="3"/>
  <c r="L31" i="3"/>
  <c r="L11" i="3"/>
  <c r="N8" i="3"/>
  <c r="L12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H26" i="42"/>
  <c r="H26" i="36"/>
  <c r="H20" i="52"/>
  <c r="H26" i="48"/>
  <c r="H26" i="34"/>
  <c r="H25" i="40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8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G25" i="46" l="1"/>
  <c r="G20" i="50"/>
  <c r="G21" i="36"/>
  <c r="G21" i="34"/>
  <c r="G26" i="46"/>
  <c r="D7" i="18"/>
  <c r="G25" i="50"/>
  <c r="H22" i="43"/>
  <c r="H26" i="40"/>
  <c r="G25" i="30"/>
  <c r="H26" i="44"/>
  <c r="I26" i="44"/>
  <c r="G26" i="44" s="1"/>
  <c r="I24" i="44"/>
  <c r="G24" i="44" s="1"/>
  <c r="H26" i="45"/>
  <c r="H26" i="49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H27" i="3" s="1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H4" i="3" s="1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7" l="1"/>
  <c r="I15" i="3" s="1"/>
  <c r="H15" i="3"/>
  <c r="D29" i="10"/>
  <c r="I8" i="3" s="1"/>
  <c r="H8" i="3"/>
  <c r="D29" i="14"/>
  <c r="I12" i="3" s="1"/>
  <c r="H12" i="3"/>
  <c r="D29" i="20"/>
  <c r="I18" i="3" s="1"/>
  <c r="H18" i="3"/>
  <c r="K46" i="3"/>
  <c r="H22" i="3"/>
  <c r="D29" i="18"/>
  <c r="I16" i="3" s="1"/>
  <c r="H16" i="3"/>
  <c r="D29" i="7"/>
  <c r="I5" i="3" s="1"/>
  <c r="H5" i="3"/>
  <c r="D29" i="11"/>
  <c r="I9" i="3" s="1"/>
  <c r="H9" i="3"/>
  <c r="D29" i="15"/>
  <c r="I13" i="3" s="1"/>
  <c r="H13" i="3"/>
  <c r="K43" i="3"/>
  <c r="H19" i="3"/>
  <c r="K47" i="3"/>
  <c r="H23" i="3"/>
  <c r="L4" i="3"/>
  <c r="H25" i="3"/>
  <c r="D29" i="12"/>
  <c r="I10" i="3" s="1"/>
  <c r="H10" i="3"/>
  <c r="D29" i="16"/>
  <c r="I14" i="3" s="1"/>
  <c r="H14" i="3"/>
  <c r="K44" i="3"/>
  <c r="H20" i="3"/>
  <c r="D29" i="26"/>
  <c r="I24" i="3" s="1"/>
  <c r="H24" i="3"/>
  <c r="D29" i="13"/>
  <c r="I11" i="3" s="1"/>
  <c r="H11" i="3"/>
  <c r="D29" i="19"/>
  <c r="I17" i="3" s="1"/>
  <c r="H17" i="3"/>
  <c r="D29" i="23"/>
  <c r="I21" i="3" s="1"/>
  <c r="H21" i="3"/>
  <c r="L3" i="3"/>
  <c r="H26" i="3"/>
  <c r="D29" i="4"/>
  <c r="I2" i="3" s="1"/>
  <c r="H2" i="3"/>
  <c r="N2" i="3" s="1"/>
  <c r="M25" i="3"/>
  <c r="N4" i="3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2" i="3"/>
  <c r="K3" i="3"/>
  <c r="M18" i="3"/>
  <c r="N17" i="3"/>
  <c r="M14" i="3"/>
  <c r="N14" i="3"/>
  <c r="M15" i="3"/>
  <c r="N15" i="3"/>
  <c r="L2" i="3" l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7" i="3" l="1"/>
  <c r="C14" i="9" s="1"/>
  <c r="G4" i="3"/>
  <c r="C14" i="6" s="1"/>
  <c r="G5" i="3"/>
  <c r="C14" i="7" s="1"/>
  <c r="G6" i="3"/>
  <c r="C14" i="8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<sst xmlns="http://schemas.openxmlformats.org/spreadsheetml/2006/main" count="1316" uniqueCount="103">
  <si>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</si>
  <si>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</si>
  <si>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</si>
  <si>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</si>
  <si>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</si>
  <si>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</si>
  <si>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</si>
  <si>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</si>
  <si>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</si>
  <si>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</si>
  <si>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</si>
  <si>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</si>
  <si>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</si>
  <si>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</si>
  <si>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</si>
  <si>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</si>
  <si>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</si>
  <si>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</si>
  <si>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</si>
  <si>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</si>
  <si>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</si>
  <si>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</si>
  <si>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</si>
  <si>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</si>
  <si>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</si>
  <si>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</si>
  <si>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</si>
  <si>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</si>
  <si>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</si>
  <si>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</si>
  <si>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</si>
  <si>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</si>
  <si>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</si>
  <si>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</si>
  <si>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</si>
  <si>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</si>
  <si>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</si>
  <si>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</si>
  <si>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</si>
  <si>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</si>
  <si>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</si>
  <si>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</si>
  <si>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</si>
  <si>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</si>
  <si>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</si>
  <si>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</si>
  <si>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</si>
  <si>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</si>
  <si>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</si>
  <si>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</si>
  <si>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</si>
  <si>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</si>
  <si>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</si>
  <si>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</si>
  <si>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</si>
  <si>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</si>
  <si>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</si>
  <si>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</si>
  <si>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</si>
  <si>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</si>
  <si>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</si>
  <si>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</si>
  <si>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</si>
  <si>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</si>
  <si>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</si>
  <si>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</si>
  <si>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</si>
  <si>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</si>
  <si>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</si>
  <si>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</si>
  <si>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</si>
  <si>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</si>
  <si>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</si>
  <si>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</si>
  <si>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</si>
  <si>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</si>
  <si>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</si>
  <si>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</si>
  <si>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</si>
  <si>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</si>
  <si>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</si>
  <si>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</si>
  <si>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</si>
  <si>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</si>
  <si>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 xml:space="preserve">Kristýna Barošová </t>
  </si>
  <si>
    <t xml:space="preserve">Monika Javorová </t>
  </si>
  <si>
    <t>zkoušky Obedience po NBBC CUP , Metylovice Fotbalové hřiště</t>
  </si>
  <si>
    <t>Hana Leisser</t>
  </si>
  <si>
    <t>FinMitty BicFrey Ex Family Geluzee</t>
  </si>
  <si>
    <t>BOC</t>
  </si>
  <si>
    <t>Afrodita Zase v posteli</t>
  </si>
  <si>
    <t xml:space="preserve">Martina Janečková </t>
  </si>
  <si>
    <t>ČSP</t>
  </si>
  <si>
    <t>Eva Pluháčková</t>
  </si>
  <si>
    <t>Fun Factory Dark Lavondyss</t>
  </si>
  <si>
    <t>LR</t>
  </si>
  <si>
    <t>Arlet Klementajn</t>
  </si>
  <si>
    <t>David Janeček</t>
  </si>
  <si>
    <t xml:space="preserve">Kateřina Honusová </t>
  </si>
  <si>
    <t>Aida od Dubičného potoka</t>
  </si>
  <si>
    <t>ASS</t>
  </si>
  <si>
    <t>Bicori Qwefi Family Geluzee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</si>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</sst>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2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opLeftCell="C1" workbookViewId="0">
      <selection activeCell="E9" sqref="E9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87</v>
      </c>
      <c r="C2" s="67" t="s">
        <v>88</v>
      </c>
      <c r="D2" s="67" t="s">
        <v>89</v>
      </c>
      <c r="E2" s="7" t="s">
        <v>21</v>
      </c>
      <c r="F2" s="8"/>
      <c r="H2" s="9" t="s">
        <v>7</v>
      </c>
      <c r="I2" s="83" t="s">
        <v>84</v>
      </c>
      <c r="J2" s="83"/>
      <c r="K2" s="83"/>
    </row>
    <row r="3" spans="1:11" ht="15.6" x14ac:dyDescent="0.3">
      <c r="A3" s="5">
        <v>2</v>
      </c>
      <c r="B3" s="67" t="s">
        <v>91</v>
      </c>
      <c r="C3" s="67" t="s">
        <v>90</v>
      </c>
      <c r="D3" s="67" t="s">
        <v>92</v>
      </c>
      <c r="E3" s="7" t="s">
        <v>21</v>
      </c>
      <c r="F3" s="8"/>
      <c r="H3" s="10" t="s">
        <v>8</v>
      </c>
      <c r="I3" s="84" t="s">
        <v>86</v>
      </c>
      <c r="J3" s="84"/>
      <c r="K3" s="84"/>
    </row>
    <row r="4" spans="1:11" ht="16.2" thickBot="1" x14ac:dyDescent="0.35">
      <c r="A4" s="5">
        <v>3</v>
      </c>
      <c r="B4" s="67" t="s">
        <v>93</v>
      </c>
      <c r="C4" s="67" t="s">
        <v>94</v>
      </c>
      <c r="D4" s="67" t="s">
        <v>95</v>
      </c>
      <c r="E4" s="7" t="s">
        <v>17</v>
      </c>
      <c r="F4" s="8"/>
      <c r="H4" s="11" t="s">
        <v>10</v>
      </c>
      <c r="I4" s="85">
        <v>45185</v>
      </c>
      <c r="J4" s="85"/>
      <c r="K4" s="85"/>
    </row>
    <row r="5" spans="1:11" ht="16.2" thickBot="1" x14ac:dyDescent="0.35">
      <c r="A5" s="5">
        <v>4</v>
      </c>
      <c r="B5" s="67" t="s">
        <v>97</v>
      </c>
      <c r="C5" s="67" t="s">
        <v>96</v>
      </c>
      <c r="D5" s="67" t="s">
        <v>92</v>
      </c>
      <c r="E5" s="7" t="s">
        <v>17</v>
      </c>
      <c r="F5" s="8"/>
    </row>
    <row r="6" spans="1:11" ht="18" x14ac:dyDescent="0.35">
      <c r="A6" s="5">
        <v>5</v>
      </c>
      <c r="B6" s="67" t="s">
        <v>98</v>
      </c>
      <c r="C6" s="67" t="s">
        <v>99</v>
      </c>
      <c r="D6" s="67" t="s">
        <v>100</v>
      </c>
      <c r="E6" s="7" t="s">
        <v>17</v>
      </c>
      <c r="F6" s="8"/>
      <c r="H6" s="86" t="s">
        <v>11</v>
      </c>
      <c r="I6" s="86"/>
      <c r="J6" s="86"/>
      <c r="K6" s="86"/>
    </row>
    <row r="7" spans="1:11" ht="15.6" x14ac:dyDescent="0.3">
      <c r="A7" s="5">
        <v>6</v>
      </c>
      <c r="B7" s="67" t="s">
        <v>87</v>
      </c>
      <c r="C7" s="67" t="s">
        <v>101</v>
      </c>
      <c r="D7" s="67" t="s">
        <v>89</v>
      </c>
      <c r="E7" s="7" t="s">
        <v>17</v>
      </c>
      <c r="F7" s="8"/>
      <c r="H7" s="12" t="s">
        <v>12</v>
      </c>
      <c r="I7" s="13" t="s">
        <v>84</v>
      </c>
      <c r="J7" s="14" t="s">
        <v>13</v>
      </c>
      <c r="K7" s="68" t="s">
        <v>14</v>
      </c>
    </row>
    <row r="8" spans="1:11" ht="16.2" thickBot="1" x14ac:dyDescent="0.35">
      <c r="A8" s="5"/>
      <c r="B8" s="67"/>
      <c r="C8" s="67"/>
      <c r="D8" s="67"/>
      <c r="E8" s="7"/>
      <c r="F8" s="8"/>
      <c r="H8" s="15" t="s">
        <v>15</v>
      </c>
      <c r="I8" s="16" t="s">
        <v>85</v>
      </c>
      <c r="J8" s="17" t="s">
        <v>16</v>
      </c>
      <c r="K8" s="69" t="s">
        <v>14</v>
      </c>
    </row>
    <row r="9" spans="1:11" ht="16.2" thickBot="1" x14ac:dyDescent="0.35">
      <c r="A9" s="5"/>
      <c r="B9" s="67"/>
      <c r="C9" s="67"/>
      <c r="D9" s="67"/>
      <c r="E9" s="7"/>
      <c r="F9" s="8"/>
    </row>
    <row r="10" spans="1:11" ht="18" x14ac:dyDescent="0.35">
      <c r="A10" s="5"/>
      <c r="B10" s="67"/>
      <c r="C10" s="67"/>
      <c r="D10" s="67"/>
      <c r="E10" s="7"/>
      <c r="F10" s="8"/>
      <c r="H10" s="87" t="s">
        <v>18</v>
      </c>
      <c r="I10" s="87"/>
      <c r="J10" s="87"/>
      <c r="K10" s="87"/>
    </row>
    <row r="11" spans="1:11" ht="15.6" x14ac:dyDescent="0.3">
      <c r="A11" s="5"/>
      <c r="B11" s="67"/>
      <c r="C11" s="67"/>
      <c r="D11" s="67"/>
      <c r="E11" s="7"/>
      <c r="F11" s="8"/>
      <c r="H11" s="18" t="s">
        <v>12</v>
      </c>
      <c r="I11" s="13" t="s">
        <v>84</v>
      </c>
      <c r="J11" s="19" t="s">
        <v>13</v>
      </c>
      <c r="K11" s="68" t="s">
        <v>14</v>
      </c>
    </row>
    <row r="12" spans="1:11" ht="16.2" thickBot="1" x14ac:dyDescent="0.35">
      <c r="A12" s="5"/>
      <c r="B12" s="67"/>
      <c r="C12" s="67"/>
      <c r="D12" s="67"/>
      <c r="E12" s="7"/>
      <c r="F12" s="8"/>
      <c r="H12" s="20" t="s">
        <v>15</v>
      </c>
      <c r="I12" s="16" t="s">
        <v>85</v>
      </c>
      <c r="J12" s="21" t="s">
        <v>16</v>
      </c>
      <c r="K12" s="69" t="s">
        <v>14</v>
      </c>
    </row>
    <row r="13" spans="1:11" ht="16.2" thickBot="1" x14ac:dyDescent="0.35">
      <c r="A13" s="5"/>
      <c r="B13" s="67"/>
      <c r="C13" s="67"/>
      <c r="D13" s="67"/>
      <c r="E13" s="7"/>
      <c r="F13" s="8"/>
    </row>
    <row r="14" spans="1:11" ht="18" x14ac:dyDescent="0.35">
      <c r="A14" s="5"/>
      <c r="B14" s="67"/>
      <c r="C14" s="67"/>
      <c r="D14" s="67"/>
      <c r="E14" s="7"/>
      <c r="F14" s="8"/>
      <c r="H14" s="88" t="s">
        <v>19</v>
      </c>
      <c r="I14" s="88"/>
      <c r="J14" s="88"/>
      <c r="K14" s="88"/>
    </row>
    <row r="15" spans="1:11" ht="15.6" x14ac:dyDescent="0.3">
      <c r="A15" s="5"/>
      <c r="B15" s="67"/>
      <c r="C15" s="67"/>
      <c r="D15" s="67"/>
      <c r="E15" s="7"/>
      <c r="F15" s="8"/>
      <c r="H15" s="22" t="s">
        <v>12</v>
      </c>
      <c r="I15" s="13"/>
      <c r="J15" s="23" t="s">
        <v>13</v>
      </c>
      <c r="K15" s="68" t="s">
        <v>14</v>
      </c>
    </row>
    <row r="16" spans="1:11" ht="16.2" thickBot="1" x14ac:dyDescent="0.35">
      <c r="A16" s="5"/>
      <c r="B16" s="67"/>
      <c r="C16" s="67"/>
      <c r="D16" s="67"/>
      <c r="E16" s="7"/>
      <c r="F16" s="8"/>
      <c r="H16" s="24" t="s">
        <v>15</v>
      </c>
      <c r="I16" s="16"/>
      <c r="J16" s="25" t="s">
        <v>16</v>
      </c>
      <c r="K16" s="69" t="s">
        <v>14</v>
      </c>
    </row>
    <row r="17" spans="1:11" ht="16.2" thickBot="1" x14ac:dyDescent="0.35">
      <c r="A17" s="5"/>
      <c r="B17" s="67"/>
      <c r="C17" s="67"/>
      <c r="D17" s="67"/>
      <c r="E17" s="7"/>
      <c r="F17" s="8"/>
    </row>
    <row r="18" spans="1:11" ht="18" x14ac:dyDescent="0.35">
      <c r="A18" s="5"/>
      <c r="B18" s="67"/>
      <c r="C18" s="67"/>
      <c r="D18" s="67"/>
      <c r="E18" s="7"/>
      <c r="F18" s="8"/>
      <c r="H18" s="82" t="s">
        <v>20</v>
      </c>
      <c r="I18" s="82"/>
      <c r="J18" s="82"/>
      <c r="K18" s="82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I18" sqref="I18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89" t="s">
        <v>11</v>
      </c>
      <c r="B1" s="89"/>
      <c r="C1" s="89"/>
      <c r="E1" s="89" t="s">
        <v>18</v>
      </c>
      <c r="F1" s="89"/>
      <c r="G1" s="89"/>
      <c r="I1" s="89" t="s">
        <v>19</v>
      </c>
      <c r="J1" s="89"/>
      <c r="K1" s="89"/>
      <c r="M1" s="89" t="s">
        <v>20</v>
      </c>
      <c r="N1" s="89"/>
      <c r="O1" s="89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/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76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81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/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34</v>
      </c>
      <c r="C5" s="34">
        <f t="shared" ref="C5:C12" si="3">IF(B5="Celkový dojem",2,IF(B5="Přivolání",4,IF(B5="Ovladatelnost na dálku",4,IF(B5="Držení aportovací činky",4,3))))</f>
        <v>4</v>
      </c>
      <c r="D5" s="36"/>
      <c r="E5" s="37">
        <v>3</v>
      </c>
      <c r="F5" s="38" t="s">
        <v>34</v>
      </c>
      <c r="G5" s="34">
        <f t="shared" si="0"/>
        <v>4</v>
      </c>
      <c r="I5" s="37">
        <v>3</v>
      </c>
      <c r="J5" s="38"/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74</v>
      </c>
      <c r="C6" s="34">
        <f t="shared" si="3"/>
        <v>3</v>
      </c>
      <c r="D6" s="36"/>
      <c r="E6" s="37">
        <v>4</v>
      </c>
      <c r="F6" s="38" t="s">
        <v>77</v>
      </c>
      <c r="G6" s="34">
        <f t="shared" si="0"/>
        <v>3</v>
      </c>
      <c r="I6" s="37">
        <v>4</v>
      </c>
      <c r="J6" s="38"/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36</v>
      </c>
      <c r="C7" s="34">
        <f t="shared" si="3"/>
        <v>3</v>
      </c>
      <c r="D7" s="36"/>
      <c r="E7" s="37">
        <v>5</v>
      </c>
      <c r="F7" s="38" t="s">
        <v>70</v>
      </c>
      <c r="G7" s="34">
        <f t="shared" si="0"/>
        <v>4</v>
      </c>
      <c r="I7" s="37">
        <v>5</v>
      </c>
      <c r="J7" s="38"/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33</v>
      </c>
      <c r="C8" s="34">
        <f t="shared" si="3"/>
        <v>4</v>
      </c>
      <c r="D8" s="36"/>
      <c r="E8" s="37">
        <v>6</v>
      </c>
      <c r="F8" s="38" t="s">
        <v>33</v>
      </c>
      <c r="G8" s="34">
        <f t="shared" si="0"/>
        <v>4</v>
      </c>
      <c r="I8" s="37">
        <v>6</v>
      </c>
      <c r="J8" s="38"/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32</v>
      </c>
      <c r="C9" s="34">
        <f t="shared" si="3"/>
        <v>3</v>
      </c>
      <c r="D9" s="36"/>
      <c r="E9" s="37">
        <v>7</v>
      </c>
      <c r="F9" s="38" t="s">
        <v>32</v>
      </c>
      <c r="G9" s="34">
        <f t="shared" si="0"/>
        <v>4</v>
      </c>
      <c r="I9" s="37">
        <v>7</v>
      </c>
      <c r="J9" s="38"/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75</v>
      </c>
      <c r="C10" s="34">
        <f t="shared" si="3"/>
        <v>4</v>
      </c>
      <c r="D10" s="36"/>
      <c r="E10" s="76">
        <v>8</v>
      </c>
      <c r="F10" s="77" t="s">
        <v>40</v>
      </c>
      <c r="G10" s="34">
        <f t="shared" si="0"/>
        <v>4</v>
      </c>
      <c r="I10" s="37">
        <v>8</v>
      </c>
      <c r="J10" s="38"/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39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/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/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Startovka!B19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Startovka!C19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Startovka!E19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Výsledky!G19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abSelected="1" workbookViewId="0">
      <selection activeCell="J8" sqref="J8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Hana Leisser</v>
      </c>
      <c r="C2" s="70" t="str">
        <f>Startovka!C2</f>
        <v>FinMitty BicFrey Ex Family Geluzee</v>
      </c>
      <c r="D2" s="70" t="str">
        <f>Startovka!D2</f>
        <v>BOC</v>
      </c>
      <c r="E2" s="70" t="str">
        <f>Startovka!E2</f>
        <v>OB1</v>
      </c>
      <c r="F2" s="70" t="str">
        <f>Startovka!I3</f>
        <v>zkoušky Obedience po NBBC CUP , Metylovice Fotbalové hřiště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1</v>
      </c>
      <c r="H2" s="72">
        <f>'1'!D28</f>
        <v>255</v>
      </c>
      <c r="I2" s="73" t="str">
        <f>'1'!D29</f>
        <v>Velmi dobře</v>
      </c>
      <c r="J2" s="41"/>
      <c r="K2" s="43" t="str">
        <f t="shared" ref="K2:K33" si="1">IF(E2="OB-Z",(H2)," ")</f>
        <v xml:space="preserve"> </v>
      </c>
      <c r="L2" s="43">
        <f t="shared" ref="L2:L33" si="2">IF(E2="OB1",(H2)," ")</f>
        <v>255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 xml:space="preserve">Martina Janečková </v>
      </c>
      <c r="C3" s="70" t="str">
        <f>Startovka!C3</f>
        <v>Afrodita Zase v posteli</v>
      </c>
      <c r="D3" s="70" t="str">
        <f>Startovka!D3</f>
        <v>ČSP</v>
      </c>
      <c r="E3" s="70" t="str">
        <f>Startovka!E3</f>
        <v>OB1</v>
      </c>
      <c r="F3" s="70" t="str">
        <f>Startovka!I3</f>
        <v>zkoušky Obedience po NBBC CUP , Metylovice Fotbalové hřiště</v>
      </c>
      <c r="G3" s="70">
        <f t="shared" si="0"/>
        <v>2</v>
      </c>
      <c r="H3" s="74">
        <f>'2'!D28</f>
        <v>213</v>
      </c>
      <c r="I3" s="75" t="str">
        <f>'2'!D29</f>
        <v>Dobře</v>
      </c>
      <c r="J3" s="41"/>
      <c r="K3" s="43" t="str">
        <f t="shared" si="1"/>
        <v xml:space="preserve"> </v>
      </c>
      <c r="L3" s="43">
        <f t="shared" si="2"/>
        <v>213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Eva Pluháčková</v>
      </c>
      <c r="C4" s="70" t="str">
        <f>Startovka!C4</f>
        <v>Fun Factory Dark Lavondyss</v>
      </c>
      <c r="D4" s="70" t="str">
        <f>Startovka!D4</f>
        <v>LR</v>
      </c>
      <c r="E4" s="70" t="str">
        <f>Startovka!E4</f>
        <v>OB-Z</v>
      </c>
      <c r="F4" s="70" t="str">
        <f>Startovka!I3</f>
        <v>zkoušky Obedience po NBBC CUP , Metylovice Fotbalové hřiště</v>
      </c>
      <c r="G4" s="71" t="e">
        <f t="shared" si="0"/>
        <v>#N/A</v>
      </c>
      <c r="H4" s="72" t="str">
        <f>'3'!D28</f>
        <v>0</v>
      </c>
      <c r="I4" s="75" t="str">
        <f>'3'!D29</f>
        <v>Diskvalifikace</v>
      </c>
      <c r="J4" s="41"/>
      <c r="K4" s="43" t="str">
        <f t="shared" si="1"/>
        <v>0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David Janeček</v>
      </c>
      <c r="C5" s="70" t="str">
        <f>Startovka!C5</f>
        <v>Arlet Klementajn</v>
      </c>
      <c r="D5" s="70" t="str">
        <f>Startovka!D5</f>
        <v>ČSP</v>
      </c>
      <c r="E5" s="70" t="str">
        <f>Startovka!E5</f>
        <v>OB-Z</v>
      </c>
      <c r="F5" s="70" t="str">
        <f>Startovka!I3</f>
        <v>zkoušky Obedience po NBBC CUP , Metylovice Fotbalové hřiště</v>
      </c>
      <c r="G5" s="70">
        <f t="shared" si="0"/>
        <v>3</v>
      </c>
      <c r="H5" s="74">
        <f>'4'!D28</f>
        <v>224.5</v>
      </c>
      <c r="I5" s="75" t="str">
        <f>'4'!D29</f>
        <v>Velmi dobře</v>
      </c>
      <c r="J5" s="41"/>
      <c r="K5" s="43">
        <f t="shared" si="1"/>
        <v>224.5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 xml:space="preserve">Kateřina Honusová </v>
      </c>
      <c r="C6" s="70" t="str">
        <f>Startovka!C6</f>
        <v>Aida od Dubičného potoka</v>
      </c>
      <c r="D6" s="70" t="str">
        <f>Startovka!D6</f>
        <v>ASS</v>
      </c>
      <c r="E6" s="70" t="str">
        <f>Startovka!E6</f>
        <v>OB-Z</v>
      </c>
      <c r="F6" s="70" t="str">
        <f>Startovka!I3</f>
        <v>zkoušky Obedience po NBBC CUP , Metylovice Fotbalové hřiště</v>
      </c>
      <c r="G6" s="71">
        <f t="shared" si="0"/>
        <v>2</v>
      </c>
      <c r="H6" s="72">
        <f>'5'!D28</f>
        <v>269</v>
      </c>
      <c r="I6" s="75" t="str">
        <f>'5'!D29</f>
        <v>Výborně</v>
      </c>
      <c r="J6" s="41"/>
      <c r="K6" s="43">
        <f t="shared" si="1"/>
        <v>269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Hana Leisser</v>
      </c>
      <c r="C7" s="70" t="str">
        <f>Startovka!C7</f>
        <v>Bicori Qwefi Family Geluzee</v>
      </c>
      <c r="D7" s="70" t="str">
        <f>Startovka!D7</f>
        <v>BOC</v>
      </c>
      <c r="E7" s="70" t="str">
        <f>Startovka!E7</f>
        <v>OB-Z</v>
      </c>
      <c r="F7" s="70" t="str">
        <f>Startovka!I3</f>
        <v>zkoušky Obedience po NBBC CUP , Metylovice Fotbalové hřiště</v>
      </c>
      <c r="G7" s="70">
        <f t="shared" si="0"/>
        <v>1</v>
      </c>
      <c r="H7" s="72">
        <f>'6'!D28</f>
        <v>302</v>
      </c>
      <c r="I7" s="75" t="str">
        <f>'6'!D29</f>
        <v>Výborně</v>
      </c>
      <c r="J7" s="41"/>
      <c r="K7" s="43">
        <f t="shared" si="1"/>
        <v>302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0</v>
      </c>
      <c r="B8" s="70">
        <f>Startovka!B8</f>
        <v>0</v>
      </c>
      <c r="C8" s="70">
        <f>Startovka!C8</f>
        <v>0</v>
      </c>
      <c r="D8" s="70">
        <f>Startovka!D8</f>
        <v>0</v>
      </c>
      <c r="E8" s="70">
        <f>Startovka!E8</f>
        <v>0</v>
      </c>
      <c r="F8" s="70" t="str">
        <f>Startovka!I3</f>
        <v>zkoušky Obedience po NBBC CUP , Metylovice Fotbalové hřiště</v>
      </c>
      <c r="G8" s="71" t="str">
        <f t="shared" si="0"/>
        <v>neurčeno</v>
      </c>
      <c r="H8" s="74" t="e">
        <f>'7'!D28</f>
        <v>#VALUE!</v>
      </c>
      <c r="I8" s="75" t="e">
        <f>'7'!D29</f>
        <v>#VALUE!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0</v>
      </c>
      <c r="B9" s="70">
        <f>Startovka!B9</f>
        <v>0</v>
      </c>
      <c r="C9" s="70">
        <f>Startovka!C9</f>
        <v>0</v>
      </c>
      <c r="D9" s="70">
        <f>Startovka!D9</f>
        <v>0</v>
      </c>
      <c r="E9" s="70">
        <f>Startovka!E9</f>
        <v>0</v>
      </c>
      <c r="F9" s="70" t="str">
        <f>Startovka!I3</f>
        <v>zkoušky Obedience po NBBC CUP , Metylovice Fotbalové hřiště</v>
      </c>
      <c r="G9" s="70" t="str">
        <f t="shared" si="0"/>
        <v>neurčeno</v>
      </c>
      <c r="H9" s="72" t="e">
        <f>'8'!D28</f>
        <v>#VALUE!</v>
      </c>
      <c r="I9" s="75" t="e">
        <f>'8'!D29</f>
        <v>#VALUE!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0</v>
      </c>
      <c r="B10" s="70">
        <f>Startovka!B10</f>
        <v>0</v>
      </c>
      <c r="C10" s="70">
        <f>Startovka!C10</f>
        <v>0</v>
      </c>
      <c r="D10" s="70">
        <f>Startovka!D10</f>
        <v>0</v>
      </c>
      <c r="E10" s="70">
        <f>Startovka!E10</f>
        <v>0</v>
      </c>
      <c r="F10" s="70" t="str">
        <f>Startovka!I3</f>
        <v>zkoušky Obedience po NBBC CUP , Metylovice Fotbalové hřiště</v>
      </c>
      <c r="G10" s="71" t="str">
        <f t="shared" si="0"/>
        <v>neurčeno</v>
      </c>
      <c r="H10" s="74" t="e">
        <f>'9'!D28</f>
        <v>#VALUE!</v>
      </c>
      <c r="I10" s="75" t="e">
        <f>'9'!D29</f>
        <v>#VALUE!</v>
      </c>
      <c r="J10" s="41"/>
      <c r="K10" s="43" t="str">
        <f t="shared" si="1"/>
        <v xml:space="preserve"> 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0</v>
      </c>
      <c r="B11" s="70">
        <f>Startovka!B11</f>
        <v>0</v>
      </c>
      <c r="C11" s="70">
        <f>Startovka!C11</f>
        <v>0</v>
      </c>
      <c r="D11" s="70">
        <f>Startovka!D11</f>
        <v>0</v>
      </c>
      <c r="E11" s="70">
        <f>Startovka!E11</f>
        <v>0</v>
      </c>
      <c r="F11" s="70" t="str">
        <f>Startovka!I3</f>
        <v>zkoušky Obedience po NBBC CUP , Metylovice Fotbalové hřiště</v>
      </c>
      <c r="G11" s="70" t="str">
        <f t="shared" si="0"/>
        <v>neurčeno</v>
      </c>
      <c r="H11" s="72" t="e">
        <f>'10'!D28</f>
        <v>#VALUE!</v>
      </c>
      <c r="I11" s="75" t="e">
        <f>'10'!D29</f>
        <v>#VALUE!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0</v>
      </c>
      <c r="B12" s="70">
        <f>Startovka!B12</f>
        <v>0</v>
      </c>
      <c r="C12" s="70">
        <f>Startovka!C12</f>
        <v>0</v>
      </c>
      <c r="D12" s="70">
        <f>Startovka!D12</f>
        <v>0</v>
      </c>
      <c r="E12" s="70">
        <f>Startovka!E12</f>
        <v>0</v>
      </c>
      <c r="F12" s="70" t="str">
        <f>Startovka!I3</f>
        <v>zkoušky Obedience po NBBC CUP , Metylovice Fotbalové hřiště</v>
      </c>
      <c r="G12" s="71" t="str">
        <f t="shared" si="0"/>
        <v>neurčeno</v>
      </c>
      <c r="H12" s="72" t="e">
        <f>'11'!D28</f>
        <v>#VALUE!</v>
      </c>
      <c r="I12" s="75" t="e">
        <f>'11'!D29</f>
        <v>#VALUE!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0</v>
      </c>
      <c r="B13" s="70">
        <f>Startovka!B13</f>
        <v>0</v>
      </c>
      <c r="C13" s="70">
        <f>Startovka!C13</f>
        <v>0</v>
      </c>
      <c r="D13" s="70">
        <f>Startovka!D13</f>
        <v>0</v>
      </c>
      <c r="E13" s="70">
        <f>Startovka!E13</f>
        <v>0</v>
      </c>
      <c r="F13" s="70" t="str">
        <f>Startovka!I3</f>
        <v>zkoušky Obedience po NBBC CUP , Metylovice Fotbalové hřiště</v>
      </c>
      <c r="G13" s="70" t="str">
        <f t="shared" si="0"/>
        <v>neurčeno</v>
      </c>
      <c r="H13" s="74" t="e">
        <f>'12'!D28</f>
        <v>#VALUE!</v>
      </c>
      <c r="I13" s="75" t="e">
        <f>'12'!D29</f>
        <v>#VALUE!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0</v>
      </c>
      <c r="B14" s="70">
        <f>Startovka!B14</f>
        <v>0</v>
      </c>
      <c r="C14" s="70">
        <f>Startovka!C14</f>
        <v>0</v>
      </c>
      <c r="D14" s="70">
        <f>Startovka!D14</f>
        <v>0</v>
      </c>
      <c r="E14" s="70">
        <f>Startovka!E14</f>
        <v>0</v>
      </c>
      <c r="F14" s="70" t="str">
        <f>Startovka!I3</f>
        <v>zkoušky Obedience po NBBC CUP , Metylovice Fotbalové hřiště</v>
      </c>
      <c r="G14" s="71" t="str">
        <f t="shared" si="0"/>
        <v>neurčeno</v>
      </c>
      <c r="H14" s="72" t="e">
        <f>'13'!D28</f>
        <v>#VALUE!</v>
      </c>
      <c r="I14" s="75" t="e">
        <f>'13'!D29</f>
        <v>#VALUE!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0</v>
      </c>
      <c r="B15" s="70">
        <f>Startovka!B15</f>
        <v>0</v>
      </c>
      <c r="C15" s="70">
        <f>Startovka!C15</f>
        <v>0</v>
      </c>
      <c r="D15" s="70">
        <f>Startovka!D15</f>
        <v>0</v>
      </c>
      <c r="E15" s="70">
        <f>Startovka!E15</f>
        <v>0</v>
      </c>
      <c r="F15" s="70" t="str">
        <f>Startovka!I3</f>
        <v>zkoušky Obedience po NBBC CUP , Metylovice Fotbalové hřiště</v>
      </c>
      <c r="G15" s="70" t="str">
        <f t="shared" si="0"/>
        <v>neurčeno</v>
      </c>
      <c r="H15" s="74" t="e">
        <f>'14'!D28</f>
        <v>#VALUE!</v>
      </c>
      <c r="I15" s="75" t="e">
        <f>'14'!D29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0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zkoušky Obedience po NBBC CUP , Metylovice Fotbalové hřiště</v>
      </c>
      <c r="G16" s="71" t="str">
        <f t="shared" si="0"/>
        <v>neurčeno</v>
      </c>
      <c r="H16" s="72" t="e">
        <f>'15'!D28</f>
        <v>#VALUE!</v>
      </c>
      <c r="I16" s="75" t="e">
        <f>'15'!D29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zkoušky Obedience po NBBC CUP , Metylovice Fotbalové hřiště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zkoušky Obedience po NBBC CUP , Metylovice Fotbalové hřiště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zkoušky Obedience po NBBC CUP , Metylovice Fotbalové hřiště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zkoušky Obedience po NBBC CUP , Metylovice Fotbalové hřiště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zkoušky Obedience po NBBC CUP , Metylovice Fotbalové hřiště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zkoušky Obedience po NBBC CUP , Metylovice Fotbalové hřiště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zkoušky Obedience po NBBC CUP , Metylovice Fotbalové hřiště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zkoušky Obedience po NBBC CUP , Metylovice Fotbalové hřiště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zkoušky Obedience po NBBC CUP , Metylovice Fotbalové hřiště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zkoušky Obedience po NBBC CUP , Metylovice Fotbalové hřiště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zkoušky Obedience po NBBC CUP , Metylovice Fotbalové hřiště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zkoušky Obedience po NBBC CUP , Metylovice Fotbalové hřiště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zkoušky Obedience po NBBC CUP , Metylovice Fotbalové hřiště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zkoušky Obedience po NBBC CUP , Metylovice Fotbalové hřiště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zkoušky Obedience po NBBC CUP , Metylovice Fotbalové hřiště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zkoušky Obedience po NBBC CUP , Metylovice Fotbalové hřiště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zkoušky Obedience po NBBC CUP , Metylovice Fotbalové hřiště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zkoušky Obedience po NBBC CUP , Metylovice Fotbalové hřiště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zkoušky Obedience po NBBC CUP , Metylovice Fotbalové hřiště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zkoušky Obedience po NBBC CUP , Metylovice Fotbalové hřiště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zkoušky Obedience po NBBC CUP , Metylovice Fotbalové hřiště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zkoušky Obedience po NBBC CUP , Metylovice Fotbalové hřiště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zkoušky Obedience po NBBC CUP , Metylovice Fotbalové hřiště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zkoušky Obedience po NBBC CUP , Metylovice Fotbalové hřiště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zkoušky Obedience po NBBC CUP , Metylovice Fotbalové hřiště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zkoušky Obedience po NBBC CUP , Metylovice Fotbalové hřiště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zkoušky Obedience po NBBC CUP , Metylovice Fotbalové hřiště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zkoušky Obedience po NBBC CUP , Metylovice Fotbalové hřiště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zkoušky Obedience po NBBC CUP , Metylovice Fotbalové hřiště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zkoušky Obedience po NBBC CUP , Metylovice Fotbalové hřiště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zkoušky Obedience po NBBC CUP , Metylovice Fotbalové hřiště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zkoušky Obedience po NBBC CUP , Metylovice Fotbalové hřiště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zkoušky Obedience po NBBC CUP , Metylovice Fotbalové hřiště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zkoušky Obedience po NBBC CUP , Metylovice Fotbalové hřiště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zkoušky Obedience po NBBC CUP , Metylovice Fotbalové hřiště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9" fitToWidth="0" fitToHeight="0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7" workbookViewId="0">
      <selection activeCell="D24" sqref="D2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 xml:space="preserve">Kristýna Barošová 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 xml:space="preserve">Monika Javorová 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</f>
        <v>Hana Leisser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</f>
        <v>FinMitty BicFrey Ex Family Geluzee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 xml:space="preserve">Kristýna Barošová 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 a zpět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255</v>
      </c>
      <c r="E28" s="94"/>
      <c r="F28" s="94"/>
      <c r="G28" s="94"/>
      <c r="H28" s="64">
        <f>SUM(G18:G27)</f>
        <v>255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9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 xml:space="preserve">Kristýna Barošová 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 xml:space="preserve">Monika Javorová 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</f>
        <v xml:space="preserve">Martina Janečková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</f>
        <v>Afrodita Zase v posteli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</f>
        <v>ČSP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 xml:space="preserve">Kristýna Barošová 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 a zpět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213</v>
      </c>
      <c r="E28" s="94"/>
      <c r="F28" s="94"/>
      <c r="G28" s="94"/>
      <c r="H28" s="64">
        <f>SUM(G18:G27)</f>
        <v>213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8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 xml:space="preserve">Kristýna Barošová 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 xml:space="preserve">Monika Javorová 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Startovka!B4</f>
        <v>Eva Pluháčková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Startovka!C4</f>
        <v>Fun Factory Dark Lavondyss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Startovka!D4</f>
        <v>LR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Startovka!E4</f>
        <v>OB-Z</v>
      </c>
      <c r="D13" s="93" t="s">
        <v>64</v>
      </c>
      <c r="E13" s="93"/>
      <c r="F13" s="93"/>
      <c r="G13" s="51" t="s">
        <v>102</v>
      </c>
    </row>
    <row r="14" spans="1:11" ht="20.100000000000001" customHeight="1" x14ac:dyDescent="0.3">
      <c r="A14" s="92" t="s">
        <v>65</v>
      </c>
      <c r="B14" s="92"/>
      <c r="C14" s="48" t="e">
        <f>Výsledky!G4</f>
        <v>#N/A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 xml:space="preserve">Kristýna Barošová 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kuželu a zpět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26</v>
      </c>
      <c r="H23" s="64">
        <f t="shared" si="0"/>
        <v>26</v>
      </c>
      <c r="I23" s="64">
        <f t="shared" si="1"/>
        <v>13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6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18</v>
      </c>
      <c r="H24" s="64">
        <f t="shared" si="0"/>
        <v>18</v>
      </c>
      <c r="I24" s="64">
        <f t="shared" si="1"/>
        <v>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 t="str">
        <f>IF(G13="ano","0",IF(G14="ano",H28-20,SUM(G18:G27)))</f>
        <v>0</v>
      </c>
      <c r="E28" s="94"/>
      <c r="F28" s="94"/>
      <c r="G28" s="94"/>
      <c r="H28" s="64">
        <f>SUM(G18:G27)</f>
        <v>201.5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Diskvalifikace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9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 xml:space="preserve">Kristýna Barošová 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 xml:space="preserve">Monika Javorová 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Startovka!B5</f>
        <v>David Janeček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Startovka!C5</f>
        <v>Arlet Klementajn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Startovka!D5</f>
        <v>ČSP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Startovka!E5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Výsledky!G5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 xml:space="preserve">Kristýna Barošová 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7.5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22.5</v>
      </c>
      <c r="H21" s="64">
        <f t="shared" si="0"/>
        <v>22.5</v>
      </c>
      <c r="I21" s="64">
        <f t="shared" si="1"/>
        <v>11.25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kuželu a zpět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224.5</v>
      </c>
      <c r="E28" s="94"/>
      <c r="F28" s="94"/>
      <c r="G28" s="94"/>
      <c r="H28" s="64">
        <f>SUM(G18:G27)</f>
        <v>224.5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7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 xml:space="preserve">Kristýna Barošová 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 xml:space="preserve">Monika Javorová 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Startovka!B6</f>
        <v xml:space="preserve">Kateřina Honusová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Startovka!C6</f>
        <v>Aida od Dubičného potoka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Startovka!D6</f>
        <v>ASS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Startovka!E6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Výsledky!G6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 xml:space="preserve">Kristýna Barošová 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6.5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19.5</v>
      </c>
      <c r="H21" s="64">
        <f t="shared" si="0"/>
        <v>19.5</v>
      </c>
      <c r="I21" s="64">
        <f t="shared" si="1"/>
        <v>9.75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kuželu a zpět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7.5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22.5</v>
      </c>
      <c r="H24" s="64">
        <f t="shared" si="0"/>
        <v>22.5</v>
      </c>
      <c r="I24" s="64">
        <f t="shared" si="1"/>
        <v>11.25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9.5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19</v>
      </c>
      <c r="H27" s="64">
        <f t="shared" si="0"/>
        <v>19</v>
      </c>
      <c r="I27" s="64">
        <f t="shared" si="1"/>
        <v>9.5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269</v>
      </c>
      <c r="E28" s="94"/>
      <c r="F28" s="94"/>
      <c r="G28" s="94"/>
      <c r="H28" s="64">
        <f>SUM(G18:G27)</f>
        <v>269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 xml:space="preserve">Kristýna Barošová 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zkoušky Obedience po NBBC CUP , Metylovice Fotbalové hřiště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45185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 xml:space="preserve">Kristýna Barošová 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 xml:space="preserve">Monika Javorová 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Startovka!B7</f>
        <v>Hana Leisser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Startovka!C7</f>
        <v>Bicori Qwefi Family Geluzee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Startovka!D7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Startovka!E7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Výsledky!G7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 xml:space="preserve">Kristýna Barošová 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kuželu a zpět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8.5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25.5</v>
      </c>
      <c r="H24" s="64">
        <f t="shared" si="0"/>
        <v>25.5</v>
      </c>
      <c r="I24" s="64">
        <f t="shared" si="1"/>
        <v>12.75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do čtverce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302</v>
      </c>
      <c r="E28" s="94"/>
      <c r="F28" s="94"/>
      <c r="G28" s="94"/>
      <c r="H28" s="64">
        <f>SUM(G18:G27)</f>
        <v>302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2023-09-16T09:46:06Z</cp:lastPrinted>
  <dcterms:created xsi:type="dcterms:W3CDTF">2020-01-31T23:26:18Z</dcterms:created>
  <dcterms:modified xsi:type="dcterms:W3CDTF">2023-10-08T20:59:52Z</dcterms:modified>
</cp:coreProperties>
</file>