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10" yWindow="-110" windowWidth="23260" windowHeight="12460" tabRatio="924" activeTab="1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listina'!$A$16:$M$117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2" i="2" l="1"/>
  <c r="A79" i="2"/>
  <c r="G19" i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18" i="1"/>
  <c r="I42" i="2"/>
  <c r="I41" i="2"/>
  <c r="I40" i="2"/>
  <c r="I39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7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D116" i="2"/>
  <c r="K42" i="2"/>
  <c r="J42" i="2"/>
  <c r="H42" i="2"/>
  <c r="E42" i="2"/>
  <c r="D42" i="2"/>
  <c r="C42" i="2"/>
  <c r="B42" i="2"/>
  <c r="A42" i="2"/>
  <c r="AD115" i="2"/>
  <c r="K41" i="2"/>
  <c r="J41" i="2"/>
  <c r="H41" i="2"/>
  <c r="E41" i="2"/>
  <c r="D41" i="2"/>
  <c r="C41" i="2"/>
  <c r="B41" i="2"/>
  <c r="A41" i="2"/>
  <c r="AD114" i="2"/>
  <c r="K40" i="2"/>
  <c r="J40" i="2"/>
  <c r="H40" i="2"/>
  <c r="E40" i="2"/>
  <c r="D40" i="2"/>
  <c r="C40" i="2"/>
  <c r="B40" i="2"/>
  <c r="A40" i="2"/>
  <c r="AD113" i="2"/>
  <c r="K39" i="2"/>
  <c r="J39" i="2"/>
  <c r="H39" i="2"/>
  <c r="E39" i="2"/>
  <c r="D39" i="2"/>
  <c r="C39" i="2"/>
  <c r="B39" i="2"/>
  <c r="A39" i="2"/>
  <c r="AD112" i="2"/>
  <c r="K38" i="2"/>
  <c r="J38" i="2"/>
  <c r="H38" i="2"/>
  <c r="E38" i="2"/>
  <c r="D38" i="2"/>
  <c r="C38" i="2"/>
  <c r="B38" i="2"/>
  <c r="A38" i="2"/>
  <c r="AD111" i="2"/>
  <c r="K37" i="2"/>
  <c r="J37" i="2"/>
  <c r="H37" i="2"/>
  <c r="E37" i="2"/>
  <c r="D37" i="2"/>
  <c r="C37" i="2"/>
  <c r="B37" i="2"/>
  <c r="A37" i="2"/>
  <c r="AD110" i="2"/>
  <c r="K36" i="2"/>
  <c r="J36" i="2"/>
  <c r="H36" i="2"/>
  <c r="E36" i="2"/>
  <c r="D36" i="2"/>
  <c r="C36" i="2"/>
  <c r="B36" i="2"/>
  <c r="A36" i="2"/>
  <c r="AD109" i="2"/>
  <c r="K35" i="2"/>
  <c r="J35" i="2"/>
  <c r="H35" i="2"/>
  <c r="E35" i="2"/>
  <c r="D35" i="2"/>
  <c r="C35" i="2"/>
  <c r="B35" i="2"/>
  <c r="A35" i="2"/>
  <c r="AD108" i="2"/>
  <c r="K34" i="2"/>
  <c r="J34" i="2"/>
  <c r="H34" i="2"/>
  <c r="E34" i="2"/>
  <c r="D34" i="2"/>
  <c r="C34" i="2"/>
  <c r="B34" i="2"/>
  <c r="A34" i="2"/>
  <c r="AD107" i="2"/>
  <c r="K33" i="2"/>
  <c r="J33" i="2"/>
  <c r="H33" i="2"/>
  <c r="E33" i="2"/>
  <c r="D33" i="2"/>
  <c r="C33" i="2"/>
  <c r="B33" i="2"/>
  <c r="A33" i="2"/>
  <c r="AD106" i="2"/>
  <c r="K32" i="2"/>
  <c r="J32" i="2"/>
  <c r="H32" i="2"/>
  <c r="E32" i="2"/>
  <c r="D32" i="2"/>
  <c r="C32" i="2"/>
  <c r="B32" i="2"/>
  <c r="A32" i="2"/>
  <c r="AD105" i="2"/>
  <c r="K31" i="2"/>
  <c r="J31" i="2"/>
  <c r="H31" i="2"/>
  <c r="E31" i="2"/>
  <c r="D31" i="2"/>
  <c r="C31" i="2"/>
  <c r="B31" i="2"/>
  <c r="A31" i="2"/>
  <c r="AD104" i="2"/>
  <c r="K30" i="2"/>
  <c r="J30" i="2"/>
  <c r="H30" i="2"/>
  <c r="E30" i="2"/>
  <c r="D30" i="2"/>
  <c r="C30" i="2"/>
  <c r="B30" i="2"/>
  <c r="A30" i="2"/>
  <c r="AD103" i="2"/>
  <c r="K29" i="2"/>
  <c r="J29" i="2"/>
  <c r="H29" i="2"/>
  <c r="E29" i="2"/>
  <c r="D29" i="2"/>
  <c r="C29" i="2"/>
  <c r="B29" i="2"/>
  <c r="A29" i="2"/>
  <c r="AD102" i="2"/>
  <c r="K28" i="2"/>
  <c r="J28" i="2"/>
  <c r="H28" i="2"/>
  <c r="E28" i="2"/>
  <c r="D28" i="2"/>
  <c r="C28" i="2"/>
  <c r="B28" i="2"/>
  <c r="A28" i="2"/>
  <c r="AD101" i="2"/>
  <c r="K27" i="2"/>
  <c r="J27" i="2"/>
  <c r="H27" i="2"/>
  <c r="E27" i="2"/>
  <c r="D27" i="2"/>
  <c r="C27" i="2"/>
  <c r="B27" i="2"/>
  <c r="A27" i="2"/>
  <c r="AD100" i="2"/>
  <c r="K26" i="2"/>
  <c r="J26" i="2"/>
  <c r="H26" i="2"/>
  <c r="E26" i="2"/>
  <c r="D26" i="2"/>
  <c r="C26" i="2"/>
  <c r="B26" i="2"/>
  <c r="A26" i="2"/>
  <c r="AD99" i="2"/>
  <c r="K25" i="2"/>
  <c r="J25" i="2"/>
  <c r="H25" i="2"/>
  <c r="E25" i="2"/>
  <c r="D25" i="2"/>
  <c r="C25" i="2"/>
  <c r="B25" i="2"/>
  <c r="A25" i="2"/>
  <c r="AD98" i="2"/>
  <c r="K24" i="2"/>
  <c r="J24" i="2"/>
  <c r="H24" i="2"/>
  <c r="E24" i="2"/>
  <c r="D24" i="2"/>
  <c r="C24" i="2"/>
  <c r="B24" i="2"/>
  <c r="A24" i="2"/>
  <c r="AD97" i="2"/>
  <c r="K23" i="2"/>
  <c r="J23" i="2"/>
  <c r="H23" i="2"/>
  <c r="E23" i="2"/>
  <c r="D23" i="2"/>
  <c r="C23" i="2"/>
  <c r="B23" i="2"/>
  <c r="A23" i="2"/>
  <c r="AD96" i="2"/>
  <c r="K22" i="2"/>
  <c r="J22" i="2"/>
  <c r="H22" i="2"/>
  <c r="E22" i="2"/>
  <c r="D22" i="2"/>
  <c r="C22" i="2"/>
  <c r="B22" i="2"/>
  <c r="A22" i="2"/>
  <c r="AD95" i="2"/>
  <c r="K21" i="2"/>
  <c r="J21" i="2"/>
  <c r="H21" i="2"/>
  <c r="E21" i="2"/>
  <c r="D21" i="2"/>
  <c r="C21" i="2"/>
  <c r="B21" i="2"/>
  <c r="A21" i="2"/>
  <c r="AD94" i="2"/>
  <c r="K20" i="2"/>
  <c r="J20" i="2"/>
  <c r="H20" i="2"/>
  <c r="E20" i="2"/>
  <c r="D20" i="2"/>
  <c r="C20" i="2"/>
  <c r="B20" i="2"/>
  <c r="A20" i="2"/>
  <c r="AD93" i="2"/>
  <c r="K19" i="2"/>
  <c r="J19" i="2"/>
  <c r="H19" i="2"/>
  <c r="E19" i="2"/>
  <c r="D19" i="2"/>
  <c r="C19" i="2"/>
  <c r="B19" i="2"/>
  <c r="A19" i="2"/>
  <c r="AD92" i="2"/>
  <c r="K18" i="2"/>
  <c r="J18" i="2"/>
  <c r="H18" i="2"/>
  <c r="E18" i="2"/>
  <c r="D18" i="2"/>
  <c r="C18" i="2"/>
  <c r="B18" i="2"/>
  <c r="A18" i="2"/>
  <c r="AD91" i="2"/>
  <c r="K17" i="2"/>
  <c r="J17" i="2"/>
  <c r="H17" i="2"/>
  <c r="E17" i="2"/>
  <c r="D17" i="2"/>
  <c r="C17" i="2"/>
  <c r="B17" i="2"/>
  <c r="A17" i="2"/>
  <c r="AD90" i="2"/>
  <c r="K110" i="2"/>
  <c r="J110" i="2"/>
  <c r="H110" i="2"/>
  <c r="E110" i="2"/>
  <c r="D110" i="2"/>
  <c r="C110" i="2"/>
  <c r="B110" i="2"/>
  <c r="A103" i="2"/>
  <c r="AD89" i="2"/>
  <c r="K116" i="2"/>
  <c r="J116" i="2"/>
  <c r="H116" i="2"/>
  <c r="E116" i="2"/>
  <c r="D116" i="2"/>
  <c r="C116" i="2"/>
  <c r="B116" i="2"/>
  <c r="A99" i="2"/>
  <c r="AD88" i="2"/>
  <c r="K107" i="2"/>
  <c r="J107" i="2"/>
  <c r="H107" i="2"/>
  <c r="E107" i="2"/>
  <c r="D107" i="2"/>
  <c r="C107" i="2"/>
  <c r="B107" i="2"/>
  <c r="A61" i="2"/>
  <c r="AD87" i="2"/>
  <c r="K94" i="2"/>
  <c r="J94" i="2"/>
  <c r="H94" i="2"/>
  <c r="E94" i="2"/>
  <c r="D94" i="2"/>
  <c r="C94" i="2"/>
  <c r="B94" i="2"/>
  <c r="A46" i="2"/>
  <c r="AD86" i="2"/>
  <c r="K84" i="2"/>
  <c r="J84" i="2"/>
  <c r="H84" i="2"/>
  <c r="E84" i="2"/>
  <c r="D84" i="2"/>
  <c r="C84" i="2"/>
  <c r="B84" i="2"/>
  <c r="A98" i="2"/>
  <c r="AD85" i="2"/>
  <c r="K83" i="2"/>
  <c r="J83" i="2"/>
  <c r="H83" i="2"/>
  <c r="E83" i="2"/>
  <c r="D83" i="2"/>
  <c r="C83" i="2"/>
  <c r="B83" i="2"/>
  <c r="A71" i="2"/>
  <c r="AD84" i="2"/>
  <c r="K114" i="2"/>
  <c r="J114" i="2"/>
  <c r="H114" i="2"/>
  <c r="E114" i="2"/>
  <c r="D114" i="2"/>
  <c r="C114" i="2"/>
  <c r="B114" i="2"/>
  <c r="A50" i="2"/>
  <c r="AD83" i="2"/>
  <c r="K81" i="2"/>
  <c r="J81" i="2"/>
  <c r="H81" i="2"/>
  <c r="E81" i="2"/>
  <c r="D81" i="2"/>
  <c r="C81" i="2"/>
  <c r="B81" i="2"/>
  <c r="A74" i="2"/>
  <c r="AD82" i="2"/>
  <c r="K96" i="2"/>
  <c r="J96" i="2"/>
  <c r="H96" i="2"/>
  <c r="E96" i="2"/>
  <c r="D96" i="2"/>
  <c r="C96" i="2"/>
  <c r="B96" i="2"/>
  <c r="A54" i="2"/>
  <c r="AD81" i="2"/>
  <c r="K95" i="2"/>
  <c r="J95" i="2"/>
  <c r="H95" i="2"/>
  <c r="E95" i="2"/>
  <c r="D95" i="2"/>
  <c r="C95" i="2"/>
  <c r="B95" i="2"/>
  <c r="A92" i="2"/>
  <c r="AD80" i="2"/>
  <c r="K91" i="2"/>
  <c r="J91" i="2"/>
  <c r="H91" i="2"/>
  <c r="E91" i="2"/>
  <c r="D91" i="2"/>
  <c r="C91" i="2"/>
  <c r="B91" i="2"/>
  <c r="A104" i="2"/>
  <c r="AD79" i="2"/>
  <c r="K113" i="2"/>
  <c r="J113" i="2"/>
  <c r="H113" i="2"/>
  <c r="E113" i="2"/>
  <c r="D113" i="2"/>
  <c r="C113" i="2"/>
  <c r="B113" i="2"/>
  <c r="A56" i="2"/>
  <c r="AD78" i="2"/>
  <c r="K87" i="2"/>
  <c r="J87" i="2"/>
  <c r="H87" i="2"/>
  <c r="E87" i="2"/>
  <c r="D87" i="2"/>
  <c r="C87" i="2"/>
  <c r="B87" i="2"/>
  <c r="A67" i="2"/>
  <c r="AD77" i="2"/>
  <c r="K100" i="2"/>
  <c r="J100" i="2"/>
  <c r="H100" i="2"/>
  <c r="E100" i="2"/>
  <c r="D100" i="2"/>
  <c r="C100" i="2"/>
  <c r="B100" i="2"/>
  <c r="A84" i="2"/>
  <c r="AD76" i="2"/>
  <c r="K89" i="2"/>
  <c r="J89" i="2"/>
  <c r="H89" i="2"/>
  <c r="E89" i="2"/>
  <c r="D89" i="2"/>
  <c r="C89" i="2"/>
  <c r="B89" i="2"/>
  <c r="A68" i="2"/>
  <c r="AD75" i="2"/>
  <c r="K97" i="2"/>
  <c r="J97" i="2"/>
  <c r="H97" i="2"/>
  <c r="E97" i="2"/>
  <c r="D97" i="2"/>
  <c r="C97" i="2"/>
  <c r="B97" i="2"/>
  <c r="A109" i="2"/>
  <c r="AD74" i="2"/>
  <c r="K98" i="2"/>
  <c r="J98" i="2"/>
  <c r="H98" i="2"/>
  <c r="E98" i="2"/>
  <c r="D98" i="2"/>
  <c r="C98" i="2"/>
  <c r="B98" i="2"/>
  <c r="A70" i="2"/>
  <c r="AD73" i="2"/>
  <c r="K85" i="2"/>
  <c r="J85" i="2"/>
  <c r="H85" i="2"/>
  <c r="E85" i="2"/>
  <c r="D85" i="2"/>
  <c r="C85" i="2"/>
  <c r="B85" i="2"/>
  <c r="A59" i="2"/>
  <c r="AD72" i="2"/>
  <c r="K104" i="2"/>
  <c r="J104" i="2"/>
  <c r="H104" i="2"/>
  <c r="E104" i="2"/>
  <c r="D104" i="2"/>
  <c r="C104" i="2"/>
  <c r="B104" i="2"/>
  <c r="A64" i="2"/>
  <c r="AD71" i="2"/>
  <c r="K90" i="2"/>
  <c r="J90" i="2"/>
  <c r="H90" i="2"/>
  <c r="E90" i="2"/>
  <c r="D90" i="2"/>
  <c r="C90" i="2"/>
  <c r="B90" i="2"/>
  <c r="A106" i="2"/>
  <c r="AD70" i="2"/>
  <c r="K93" i="2"/>
  <c r="J93" i="2"/>
  <c r="H93" i="2"/>
  <c r="E93" i="2"/>
  <c r="D93" i="2"/>
  <c r="C93" i="2"/>
  <c r="B93" i="2"/>
  <c r="A49" i="2"/>
  <c r="AD69" i="2"/>
  <c r="K106" i="2"/>
  <c r="J106" i="2"/>
  <c r="H106" i="2"/>
  <c r="E106" i="2"/>
  <c r="D106" i="2"/>
  <c r="C106" i="2"/>
  <c r="B106" i="2"/>
  <c r="A94" i="2"/>
  <c r="AD68" i="2"/>
  <c r="K102" i="2"/>
  <c r="J102" i="2"/>
  <c r="H102" i="2"/>
  <c r="E102" i="2"/>
  <c r="D102" i="2"/>
  <c r="C102" i="2"/>
  <c r="B102" i="2"/>
  <c r="A81" i="2"/>
  <c r="AD67" i="2"/>
  <c r="K115" i="2"/>
  <c r="J115" i="2"/>
  <c r="H115" i="2"/>
  <c r="E115" i="2"/>
  <c r="D115" i="2"/>
  <c r="C115" i="2"/>
  <c r="B115" i="2"/>
  <c r="A47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108" i="2"/>
  <c r="A51" i="2"/>
  <c r="A88" i="2"/>
  <c r="A86" i="2"/>
  <c r="A112" i="2"/>
  <c r="A80" i="2"/>
  <c r="A116" i="2"/>
  <c r="A63" i="2"/>
  <c r="A44" i="2"/>
  <c r="A69" i="2"/>
  <c r="A105" i="2"/>
  <c r="A114" i="2"/>
  <c r="A97" i="2"/>
  <c r="A115" i="2"/>
  <c r="A110" i="2"/>
  <c r="A65" i="2"/>
  <c r="A48" i="2"/>
  <c r="A96" i="2"/>
  <c r="A73" i="2"/>
  <c r="A55" i="2"/>
  <c r="A76" i="2"/>
  <c r="A52" i="2"/>
  <c r="A111" i="2"/>
  <c r="A85" i="2"/>
  <c r="A75" i="2"/>
  <c r="A66" i="2"/>
  <c r="A91" i="2"/>
  <c r="A78" i="2"/>
  <c r="A100" i="2"/>
  <c r="A58" i="2"/>
  <c r="A62" i="2"/>
  <c r="A60" i="2"/>
  <c r="A113" i="2"/>
  <c r="A53" i="2"/>
  <c r="A89" i="2"/>
  <c r="A43" i="2"/>
  <c r="A95" i="2"/>
  <c r="A45" i="2"/>
  <c r="A87" i="2"/>
  <c r="A107" i="2"/>
  <c r="A83" i="2"/>
  <c r="A102" i="2"/>
  <c r="A90" i="2"/>
  <c r="A57" i="2"/>
  <c r="A77" i="2"/>
  <c r="A82" i="2"/>
  <c r="A93" i="2"/>
  <c r="A101" i="2"/>
  <c r="S96" i="2" l="1"/>
  <c r="AC96" i="2" s="1"/>
  <c r="AI96" i="2"/>
  <c r="AH96" i="2"/>
  <c r="AG96" i="2"/>
  <c r="S93" i="2"/>
  <c r="Y93" i="2" s="1"/>
  <c r="AI93" i="2"/>
  <c r="AH93" i="2"/>
  <c r="AG93" i="2"/>
  <c r="R110" i="2"/>
  <c r="R96" i="2"/>
  <c r="R100" i="2"/>
  <c r="R104" i="2"/>
  <c r="R116" i="2"/>
  <c r="O102" i="2"/>
  <c r="AF102" i="2" s="1"/>
  <c r="N102" i="2"/>
  <c r="P102" i="2" s="1"/>
  <c r="S104" i="2"/>
  <c r="Z104" i="2" s="1"/>
  <c r="AI104" i="2"/>
  <c r="AH104" i="2"/>
  <c r="AG104" i="2"/>
  <c r="O106" i="2"/>
  <c r="N106" i="2"/>
  <c r="P106" i="2" s="1"/>
  <c r="O110" i="2"/>
  <c r="N110" i="2"/>
  <c r="P110" i="2" s="1"/>
  <c r="O114" i="2"/>
  <c r="N114" i="2"/>
  <c r="P114" i="2" s="1"/>
  <c r="R106" i="2"/>
  <c r="AI100" i="2"/>
  <c r="AH100" i="2"/>
  <c r="AG100" i="2"/>
  <c r="AI116" i="2"/>
  <c r="AH116" i="2"/>
  <c r="AG116" i="2"/>
  <c r="AF116" i="2"/>
  <c r="O96" i="2"/>
  <c r="N96" i="2"/>
  <c r="P96" i="2" s="1"/>
  <c r="O100" i="2"/>
  <c r="N100" i="2"/>
  <c r="P100" i="2" s="1"/>
  <c r="AI102" i="2"/>
  <c r="AH102" i="2"/>
  <c r="AG102" i="2"/>
  <c r="O104" i="2"/>
  <c r="N104" i="2"/>
  <c r="P104" i="2" s="1"/>
  <c r="S106" i="2"/>
  <c r="AA106" i="2" s="1"/>
  <c r="AI106" i="2"/>
  <c r="AH106" i="2"/>
  <c r="AG106" i="2"/>
  <c r="AI110" i="2"/>
  <c r="AH110" i="2"/>
  <c r="AG110" i="2"/>
  <c r="S114" i="2"/>
  <c r="Y114" i="2" s="1"/>
  <c r="AG114" i="2"/>
  <c r="AF114" i="2"/>
  <c r="AI114" i="2"/>
  <c r="AH114" i="2"/>
  <c r="O116" i="2"/>
  <c r="N116" i="2"/>
  <c r="P116" i="2" s="1"/>
  <c r="R102" i="2"/>
  <c r="R114" i="2"/>
  <c r="R93" i="2"/>
  <c r="S100" i="2"/>
  <c r="S116" i="2"/>
  <c r="S102" i="2"/>
  <c r="S110" i="2"/>
  <c r="H55" i="2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Y96" i="2" l="1"/>
  <c r="AA96" i="2"/>
  <c r="W96" i="2"/>
  <c r="Z96" i="2"/>
  <c r="T96" i="2"/>
  <c r="AB96" i="2"/>
  <c r="X96" i="2"/>
  <c r="V96" i="2"/>
  <c r="U96" i="2"/>
  <c r="Y106" i="2"/>
  <c r="AE102" i="2"/>
  <c r="W106" i="2"/>
  <c r="X114" i="2"/>
  <c r="U106" i="2"/>
  <c r="AE114" i="2"/>
  <c r="AB106" i="2"/>
  <c r="V106" i="2"/>
  <c r="W114" i="2"/>
  <c r="X106" i="2"/>
  <c r="U114" i="2"/>
  <c r="Z106" i="2"/>
  <c r="T114" i="2"/>
  <c r="AC114" i="2"/>
  <c r="Z114" i="2"/>
  <c r="AB114" i="2"/>
  <c r="AE106" i="2"/>
  <c r="AE110" i="2"/>
  <c r="AA114" i="2"/>
  <c r="AE96" i="2"/>
  <c r="V114" i="2"/>
  <c r="AE116" i="2"/>
  <c r="AE100" i="2"/>
  <c r="AE104" i="2"/>
  <c r="T93" i="2"/>
  <c r="AC106" i="2"/>
  <c r="T106" i="2"/>
  <c r="W104" i="2"/>
  <c r="V104" i="2"/>
  <c r="U104" i="2"/>
  <c r="T104" i="2"/>
  <c r="AC104" i="2"/>
  <c r="Z93" i="2"/>
  <c r="AB104" i="2"/>
  <c r="AA104" i="2"/>
  <c r="X104" i="2"/>
  <c r="Y104" i="2"/>
  <c r="AF106" i="2"/>
  <c r="AF110" i="2"/>
  <c r="U93" i="2"/>
  <c r="AA93" i="2"/>
  <c r="V93" i="2"/>
  <c r="X93" i="2"/>
  <c r="AC93" i="2"/>
  <c r="W93" i="2"/>
  <c r="AB93" i="2"/>
  <c r="AF100" i="2"/>
  <c r="AF96" i="2"/>
  <c r="AF104" i="2"/>
  <c r="Z116" i="2"/>
  <c r="AB116" i="2"/>
  <c r="U116" i="2"/>
  <c r="V116" i="2"/>
  <c r="W116" i="2"/>
  <c r="X116" i="2"/>
  <c r="Y116" i="2"/>
  <c r="AA116" i="2"/>
  <c r="AC116" i="2"/>
  <c r="T116" i="2"/>
  <c r="Z102" i="2"/>
  <c r="AB102" i="2"/>
  <c r="AC102" i="2"/>
  <c r="T102" i="2"/>
  <c r="U102" i="2"/>
  <c r="Y102" i="2"/>
  <c r="V102" i="2"/>
  <c r="AA102" i="2"/>
  <c r="W102" i="2"/>
  <c r="X102" i="2"/>
  <c r="Z110" i="2"/>
  <c r="AB110" i="2"/>
  <c r="AC110" i="2"/>
  <c r="T110" i="2"/>
  <c r="Y110" i="2"/>
  <c r="U110" i="2"/>
  <c r="AA110" i="2"/>
  <c r="V110" i="2"/>
  <c r="W110" i="2"/>
  <c r="X110" i="2"/>
  <c r="Z100" i="2"/>
  <c r="AB100" i="2"/>
  <c r="AA100" i="2"/>
  <c r="U100" i="2"/>
  <c r="AC100" i="2"/>
  <c r="V100" i="2"/>
  <c r="W100" i="2"/>
  <c r="X100" i="2"/>
  <c r="Y100" i="2"/>
  <c r="T100" i="2"/>
  <c r="J55" i="2"/>
  <c r="J58" i="2"/>
  <c r="K58" i="2"/>
  <c r="J72" i="2"/>
  <c r="K72" i="2"/>
  <c r="J43" i="2"/>
  <c r="K43" i="2"/>
  <c r="J74" i="2"/>
  <c r="K74" i="2"/>
  <c r="J69" i="2"/>
  <c r="K69" i="2"/>
  <c r="J70" i="2"/>
  <c r="K70" i="2"/>
  <c r="J61" i="2"/>
  <c r="K61" i="2"/>
  <c r="J65" i="2"/>
  <c r="K65" i="2"/>
  <c r="J64" i="2"/>
  <c r="K64" i="2"/>
  <c r="J68" i="2"/>
  <c r="K68" i="2"/>
  <c r="J60" i="2"/>
  <c r="K60" i="2"/>
  <c r="J62" i="2"/>
  <c r="K62" i="2"/>
  <c r="J77" i="2"/>
  <c r="K77" i="2"/>
  <c r="J71" i="2"/>
  <c r="K71" i="2"/>
  <c r="J67" i="2"/>
  <c r="K67" i="2"/>
  <c r="J49" i="2"/>
  <c r="K49" i="2"/>
  <c r="J50" i="2"/>
  <c r="K50" i="2"/>
  <c r="J63" i="2"/>
  <c r="K63" i="2"/>
  <c r="J47" i="2"/>
  <c r="K47" i="2"/>
  <c r="J48" i="2"/>
  <c r="K48" i="2"/>
  <c r="J53" i="2"/>
  <c r="K53" i="2"/>
  <c r="J52" i="2"/>
  <c r="K52" i="2"/>
  <c r="J66" i="2"/>
  <c r="K66" i="2"/>
  <c r="J56" i="2"/>
  <c r="K56" i="2"/>
  <c r="J75" i="2"/>
  <c r="K75" i="2"/>
  <c r="J45" i="2"/>
  <c r="K45" i="2"/>
  <c r="J57" i="2"/>
  <c r="K57" i="2"/>
  <c r="J51" i="2"/>
  <c r="K51" i="2"/>
  <c r="J44" i="2"/>
  <c r="K44" i="2"/>
  <c r="J76" i="2"/>
  <c r="K76" i="2"/>
  <c r="J54" i="2"/>
  <c r="K54" i="2"/>
  <c r="J46" i="2"/>
  <c r="K46" i="2"/>
  <c r="J78" i="2"/>
  <c r="K78" i="2"/>
  <c r="J59" i="2"/>
  <c r="K59" i="2"/>
  <c r="J79" i="2"/>
  <c r="K79" i="2"/>
  <c r="J73" i="2"/>
  <c r="K73" i="2"/>
  <c r="J92" i="2"/>
  <c r="K92" i="2"/>
  <c r="J99" i="2"/>
  <c r="K99" i="2"/>
  <c r="J109" i="2"/>
  <c r="K109" i="2"/>
  <c r="J88" i="2"/>
  <c r="K88" i="2"/>
  <c r="J112" i="2"/>
  <c r="K112" i="2"/>
  <c r="J86" i="2"/>
  <c r="K86" i="2"/>
  <c r="J111" i="2"/>
  <c r="K111" i="2"/>
  <c r="J101" i="2"/>
  <c r="K101" i="2"/>
  <c r="J80" i="2"/>
  <c r="K80" i="2"/>
  <c r="J82" i="2"/>
  <c r="K82" i="2"/>
  <c r="J105" i="2"/>
  <c r="K105" i="2"/>
  <c r="J103" i="2"/>
  <c r="K103" i="2"/>
  <c r="J108" i="2"/>
  <c r="K108" i="2"/>
  <c r="K55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91" i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26"/>
  <c r="D4" i="184"/>
  <c r="D4" i="186"/>
  <c r="D4" i="128"/>
  <c r="D4" i="127"/>
  <c r="D4" i="125"/>
  <c r="D4" i="182"/>
  <c r="D4" i="187"/>
  <c r="D4" i="185"/>
  <c r="D4" i="188"/>
  <c r="O108" i="2" l="1"/>
  <c r="N108" i="2"/>
  <c r="P108" i="2" s="1"/>
  <c r="N112" i="2"/>
  <c r="P112" i="2" s="1"/>
  <c r="O112" i="2"/>
  <c r="N99" i="2"/>
  <c r="P99" i="2" s="1"/>
  <c r="O99" i="2"/>
  <c r="E15" i="185"/>
  <c r="F15" i="185" s="1"/>
  <c r="G15" i="185" s="1"/>
  <c r="H15" i="185" s="1"/>
  <c r="I15" i="185" s="1"/>
  <c r="D15" i="225"/>
  <c r="D15" i="223"/>
  <c r="D15" i="221"/>
  <c r="D15" i="219"/>
  <c r="D15" i="217"/>
  <c r="D15" i="215"/>
  <c r="D15" i="213"/>
  <c r="D15" i="211"/>
  <c r="D15" i="210"/>
  <c r="D15" i="227"/>
  <c r="D15" i="226"/>
  <c r="D15" i="224"/>
  <c r="D15" i="222"/>
  <c r="D15" i="220"/>
  <c r="D15" i="218"/>
  <c r="D15" i="216"/>
  <c r="D15" i="214"/>
  <c r="D15" i="212"/>
  <c r="D15" i="208"/>
  <c r="D15" i="209"/>
  <c r="E19" i="185"/>
  <c r="F19" i="185" s="1"/>
  <c r="G19" i="185" s="1"/>
  <c r="H19" i="185" s="1"/>
  <c r="I19" i="185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09"/>
  <c r="D19" i="210"/>
  <c r="D19" i="208"/>
  <c r="E23" i="185"/>
  <c r="F23" i="185" s="1"/>
  <c r="G23" i="185" s="1"/>
  <c r="H23" i="185" s="1"/>
  <c r="I23" i="185" s="1"/>
  <c r="D23" i="227"/>
  <c r="D23" i="209"/>
  <c r="D23" i="225"/>
  <c r="D23" i="223"/>
  <c r="D23" i="221"/>
  <c r="D23" i="219"/>
  <c r="D23" i="217"/>
  <c r="D23" i="215"/>
  <c r="D23" i="213"/>
  <c r="D23" i="211"/>
  <c r="D23" i="210"/>
  <c r="D23" i="226"/>
  <c r="D23" i="224"/>
  <c r="D23" i="222"/>
  <c r="D23" i="220"/>
  <c r="D23" i="218"/>
  <c r="D23" i="216"/>
  <c r="D23" i="214"/>
  <c r="D23" i="212"/>
  <c r="D23" i="208"/>
  <c r="E27" i="185"/>
  <c r="F27" i="185" s="1"/>
  <c r="G27" i="185" s="1"/>
  <c r="H27" i="185" s="1"/>
  <c r="I27" i="185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09"/>
  <c r="D27" i="210"/>
  <c r="D27" i="208"/>
  <c r="E31" i="185"/>
  <c r="F31" i="185" s="1"/>
  <c r="G31" i="185" s="1"/>
  <c r="H31" i="185" s="1"/>
  <c r="I31" i="185" s="1"/>
  <c r="D31" i="227"/>
  <c r="D31" i="226"/>
  <c r="D31" i="224"/>
  <c r="D31" i="222"/>
  <c r="D31" i="220"/>
  <c r="D31" i="218"/>
  <c r="D31" i="216"/>
  <c r="D31" i="214"/>
  <c r="D31" i="212"/>
  <c r="D31" i="208"/>
  <c r="D31" i="209"/>
  <c r="D31" i="225"/>
  <c r="D31" i="223"/>
  <c r="D31" i="221"/>
  <c r="D31" i="219"/>
  <c r="D31" i="217"/>
  <c r="D31" i="215"/>
  <c r="D31" i="213"/>
  <c r="D31" i="211"/>
  <c r="D31" i="210"/>
  <c r="E35" i="185"/>
  <c r="F35" i="185" s="1"/>
  <c r="G35" i="185" s="1"/>
  <c r="H35" i="185" s="1"/>
  <c r="I35" i="18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09"/>
  <c r="D35" i="210"/>
  <c r="D35" i="208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09"/>
  <c r="D17" i="210"/>
  <c r="D17" i="208"/>
  <c r="D17" i="227"/>
  <c r="E21" i="185"/>
  <c r="F21" i="185" s="1"/>
  <c r="G21" i="185" s="1"/>
  <c r="H21" i="185" s="1"/>
  <c r="I21" i="185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09"/>
  <c r="D21" i="210"/>
  <c r="D21" i="208"/>
  <c r="E25" i="185"/>
  <c r="F25" i="185" s="1"/>
  <c r="G25" i="185" s="1"/>
  <c r="H25" i="185" s="1"/>
  <c r="I25" i="185" s="1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09"/>
  <c r="D25" i="210"/>
  <c r="D25" i="208"/>
  <c r="D25" i="227"/>
  <c r="E29" i="185"/>
  <c r="F29" i="185" s="1"/>
  <c r="G29" i="185" s="1"/>
  <c r="H29" i="185" s="1"/>
  <c r="I29" i="185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09"/>
  <c r="D29" i="210"/>
  <c r="D29" i="208"/>
  <c r="E33" i="185"/>
  <c r="F33" i="185" s="1"/>
  <c r="G33" i="185" s="1"/>
  <c r="H33" i="185" s="1"/>
  <c r="I33" i="185" s="1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09"/>
  <c r="D33" i="210"/>
  <c r="D33" i="208"/>
  <c r="D33" i="227"/>
  <c r="E37" i="185"/>
  <c r="F37" i="185" s="1"/>
  <c r="G37" i="185" s="1"/>
  <c r="H37" i="185" s="1"/>
  <c r="I37" i="185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09"/>
  <c r="D37" i="210"/>
  <c r="D37" i="208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09"/>
  <c r="M17" i="210"/>
  <c r="M17" i="208"/>
  <c r="N21" i="185"/>
  <c r="O21" i="185" s="1"/>
  <c r="P21" i="185" s="1"/>
  <c r="Q21" i="185" s="1"/>
  <c r="R21" i="185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09"/>
  <c r="M21" i="210"/>
  <c r="M21" i="208"/>
  <c r="N25" i="185"/>
  <c r="O25" i="185" s="1"/>
  <c r="P25" i="185" s="1"/>
  <c r="Q25" i="185" s="1"/>
  <c r="R25" i="18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09"/>
  <c r="M25" i="210"/>
  <c r="M25" i="208"/>
  <c r="N29" i="185"/>
  <c r="O29" i="185" s="1"/>
  <c r="P29" i="185" s="1"/>
  <c r="Q29" i="185" s="1"/>
  <c r="R29" i="185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09"/>
  <c r="M29" i="210"/>
  <c r="M29" i="208"/>
  <c r="N33" i="185"/>
  <c r="O33" i="185" s="1"/>
  <c r="P33" i="185" s="1"/>
  <c r="Q33" i="185" s="1"/>
  <c r="R33" i="185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i="185" s="1"/>
  <c r="P37" i="185" s="1"/>
  <c r="Q37" i="185" s="1"/>
  <c r="R37" i="185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3"/>
  <c r="M15" i="221"/>
  <c r="M15" i="219"/>
  <c r="M15" i="217"/>
  <c r="M15" i="215"/>
  <c r="M15" i="213"/>
  <c r="M15" i="211"/>
  <c r="M15" i="210"/>
  <c r="M15" i="209"/>
  <c r="M15" i="226"/>
  <c r="M15" i="224"/>
  <c r="M15" i="222"/>
  <c r="M15" i="220"/>
  <c r="M15" i="218"/>
  <c r="M15" i="216"/>
  <c r="M15" i="214"/>
  <c r="M15" i="212"/>
  <c r="M15" i="208"/>
  <c r="N19" i="185"/>
  <c r="O19" i="185" s="1"/>
  <c r="P19" i="185" s="1"/>
  <c r="Q19" i="185" s="1"/>
  <c r="R19" i="185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09"/>
  <c r="M19" i="210"/>
  <c r="M19" i="208"/>
  <c r="N23" i="185"/>
  <c r="O23" i="185" s="1"/>
  <c r="P23" i="185" s="1"/>
  <c r="Q23" i="185" s="1"/>
  <c r="R23" i="185" s="1"/>
  <c r="M23" i="226"/>
  <c r="M23" i="224"/>
  <c r="M23" i="222"/>
  <c r="M23" i="220"/>
  <c r="M23" i="218"/>
  <c r="M23" i="216"/>
  <c r="M23" i="214"/>
  <c r="M23" i="212"/>
  <c r="M23" i="208"/>
  <c r="M23" i="227"/>
  <c r="M23" i="225"/>
  <c r="M23" i="223"/>
  <c r="M23" i="221"/>
  <c r="M23" i="219"/>
  <c r="M23" i="217"/>
  <c r="M23" i="215"/>
  <c r="M23" i="213"/>
  <c r="M23" i="211"/>
  <c r="M23" i="210"/>
  <c r="M23" i="209"/>
  <c r="N27" i="185"/>
  <c r="O27" i="185" s="1"/>
  <c r="P27" i="185" s="1"/>
  <c r="Q27" i="185" s="1"/>
  <c r="R27" i="185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09"/>
  <c r="M27" i="210"/>
  <c r="M27" i="208"/>
  <c r="N31" i="185"/>
  <c r="O31" i="185" s="1"/>
  <c r="P31" i="185" s="1"/>
  <c r="Q31" i="185" s="1"/>
  <c r="R31" i="185" s="1"/>
  <c r="M31" i="209"/>
  <c r="M31" i="226"/>
  <c r="M31" i="224"/>
  <c r="M31" i="222"/>
  <c r="M31" i="220"/>
  <c r="M31" i="218"/>
  <c r="M31" i="216"/>
  <c r="M31" i="214"/>
  <c r="M31" i="212"/>
  <c r="M31" i="208"/>
  <c r="M31" i="227"/>
  <c r="M31" i="225"/>
  <c r="M31" i="223"/>
  <c r="M31" i="221"/>
  <c r="M31" i="219"/>
  <c r="M31" i="217"/>
  <c r="M31" i="215"/>
  <c r="M31" i="213"/>
  <c r="M31" i="211"/>
  <c r="M31" i="210"/>
  <c r="N35" i="185"/>
  <c r="O35" i="185" s="1"/>
  <c r="P35" i="185" s="1"/>
  <c r="Q35" i="185" s="1"/>
  <c r="R35" i="18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D62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M15" i="128" l="1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D17" i="206" l="1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E78" i="2" l="1"/>
  <c r="E99" i="2"/>
  <c r="N4" i="9"/>
  <c r="D6" i="9"/>
  <c r="N8" i="9" a="1"/>
  <c r="N8" i="9" s="1"/>
  <c r="E53" i="2"/>
  <c r="E108" i="2"/>
  <c r="D108" i="2"/>
  <c r="C108" i="2"/>
  <c r="B108" i="2"/>
  <c r="E103" i="2"/>
  <c r="D103" i="2"/>
  <c r="C103" i="2"/>
  <c r="B103" i="2"/>
  <c r="E105" i="2"/>
  <c r="D105" i="2"/>
  <c r="C105" i="2"/>
  <c r="B105" i="2"/>
  <c r="E82" i="2"/>
  <c r="D82" i="2"/>
  <c r="C82" i="2"/>
  <c r="B82" i="2"/>
  <c r="E80" i="2"/>
  <c r="D80" i="2"/>
  <c r="C80" i="2"/>
  <c r="B80" i="2"/>
  <c r="E101" i="2"/>
  <c r="D101" i="2"/>
  <c r="C101" i="2"/>
  <c r="B101" i="2"/>
  <c r="E111" i="2"/>
  <c r="D111" i="2"/>
  <c r="C111" i="2"/>
  <c r="B111" i="2"/>
  <c r="E86" i="2"/>
  <c r="D86" i="2"/>
  <c r="C86" i="2"/>
  <c r="B86" i="2"/>
  <c r="E112" i="2"/>
  <c r="D112" i="2"/>
  <c r="C112" i="2"/>
  <c r="B112" i="2"/>
  <c r="E88" i="2"/>
  <c r="D88" i="2"/>
  <c r="C88" i="2"/>
  <c r="B88" i="2"/>
  <c r="E109" i="2"/>
  <c r="D109" i="2"/>
  <c r="C109" i="2"/>
  <c r="B109" i="2"/>
  <c r="D99" i="2"/>
  <c r="C99" i="2"/>
  <c r="B99" i="2"/>
  <c r="E92" i="2"/>
  <c r="D92" i="2"/>
  <c r="C92" i="2"/>
  <c r="B92" i="2"/>
  <c r="E73" i="2"/>
  <c r="D73" i="2"/>
  <c r="C73" i="2"/>
  <c r="B73" i="2"/>
  <c r="E79" i="2"/>
  <c r="D79" i="2"/>
  <c r="C79" i="2"/>
  <c r="B79" i="2"/>
  <c r="E59" i="2"/>
  <c r="D59" i="2"/>
  <c r="C59" i="2"/>
  <c r="B59" i="2"/>
  <c r="R101" i="2" s="1"/>
  <c r="D78" i="2"/>
  <c r="C78" i="2"/>
  <c r="B78" i="2"/>
  <c r="E46" i="2"/>
  <c r="D46" i="2"/>
  <c r="C46" i="2"/>
  <c r="B46" i="2"/>
  <c r="E54" i="2"/>
  <c r="D54" i="2"/>
  <c r="C54" i="2"/>
  <c r="B54" i="2"/>
  <c r="E76" i="2"/>
  <c r="D76" i="2"/>
  <c r="C76" i="2"/>
  <c r="B76" i="2"/>
  <c r="E44" i="2"/>
  <c r="D44" i="2"/>
  <c r="C44" i="2"/>
  <c r="B44" i="2"/>
  <c r="E51" i="2"/>
  <c r="D51" i="2"/>
  <c r="C51" i="2"/>
  <c r="B51" i="2"/>
  <c r="E57" i="2"/>
  <c r="D57" i="2"/>
  <c r="C57" i="2"/>
  <c r="B57" i="2"/>
  <c r="E45" i="2"/>
  <c r="D45" i="2"/>
  <c r="C45" i="2"/>
  <c r="B45" i="2"/>
  <c r="E75" i="2"/>
  <c r="D75" i="2"/>
  <c r="C75" i="2"/>
  <c r="B75" i="2"/>
  <c r="E56" i="2"/>
  <c r="D56" i="2"/>
  <c r="C56" i="2"/>
  <c r="B56" i="2"/>
  <c r="E66" i="2"/>
  <c r="D66" i="2"/>
  <c r="C66" i="2"/>
  <c r="B66" i="2"/>
  <c r="E52" i="2"/>
  <c r="D52" i="2"/>
  <c r="C52" i="2"/>
  <c r="B52" i="2"/>
  <c r="D53" i="2"/>
  <c r="C53" i="2"/>
  <c r="B53" i="2"/>
  <c r="E48" i="2"/>
  <c r="D48" i="2"/>
  <c r="C48" i="2"/>
  <c r="B48" i="2"/>
  <c r="E47" i="2"/>
  <c r="D47" i="2"/>
  <c r="C47" i="2"/>
  <c r="B47" i="2"/>
  <c r="E63" i="2"/>
  <c r="D63" i="2"/>
  <c r="C63" i="2"/>
  <c r="B63" i="2"/>
  <c r="E50" i="2"/>
  <c r="D50" i="2"/>
  <c r="C50" i="2"/>
  <c r="B50" i="2"/>
  <c r="E49" i="2"/>
  <c r="D49" i="2"/>
  <c r="C49" i="2"/>
  <c r="B49" i="2"/>
  <c r="E67" i="2"/>
  <c r="D67" i="2"/>
  <c r="C67" i="2"/>
  <c r="B67" i="2"/>
  <c r="E71" i="2"/>
  <c r="D71" i="2"/>
  <c r="C71" i="2"/>
  <c r="B71" i="2"/>
  <c r="E77" i="2"/>
  <c r="D77" i="2"/>
  <c r="C77" i="2"/>
  <c r="B77" i="2"/>
  <c r="E62" i="2"/>
  <c r="C62" i="2"/>
  <c r="B62" i="2"/>
  <c r="D60" i="2"/>
  <c r="C60" i="2"/>
  <c r="B60" i="2"/>
  <c r="D68" i="2"/>
  <c r="C68" i="2"/>
  <c r="B68" i="2"/>
  <c r="D64" i="2"/>
  <c r="C64" i="2"/>
  <c r="B64" i="2"/>
  <c r="D65" i="2"/>
  <c r="C65" i="2"/>
  <c r="B65" i="2"/>
  <c r="D61" i="2"/>
  <c r="C61" i="2"/>
  <c r="B61" i="2"/>
  <c r="D70" i="2"/>
  <c r="C70" i="2"/>
  <c r="B70" i="2"/>
  <c r="D69" i="2"/>
  <c r="C69" i="2"/>
  <c r="B69" i="2"/>
  <c r="D74" i="2"/>
  <c r="C74" i="2"/>
  <c r="B74" i="2"/>
  <c r="D43" i="2"/>
  <c r="C43" i="2"/>
  <c r="B43" i="2"/>
  <c r="D72" i="2"/>
  <c r="C72" i="2"/>
  <c r="B72" i="2"/>
  <c r="D58" i="2"/>
  <c r="C58" i="2"/>
  <c r="B58" i="2"/>
  <c r="D55" i="2"/>
  <c r="C55" i="2"/>
  <c r="B55" i="2"/>
  <c r="H58" i="2"/>
  <c r="H72" i="2"/>
  <c r="H43" i="2"/>
  <c r="H74" i="2"/>
  <c r="H69" i="2"/>
  <c r="H70" i="2"/>
  <c r="H61" i="2"/>
  <c r="H65" i="2"/>
  <c r="H64" i="2"/>
  <c r="H68" i="2"/>
  <c r="H60" i="2"/>
  <c r="H62" i="2"/>
  <c r="H77" i="2"/>
  <c r="H71" i="2"/>
  <c r="H67" i="2"/>
  <c r="H49" i="2"/>
  <c r="H50" i="2"/>
  <c r="H63" i="2"/>
  <c r="H47" i="2"/>
  <c r="H48" i="2"/>
  <c r="H53" i="2"/>
  <c r="H52" i="2"/>
  <c r="H66" i="2"/>
  <c r="H56" i="2"/>
  <c r="H75" i="2"/>
  <c r="H45" i="2"/>
  <c r="H57" i="2"/>
  <c r="H51" i="2"/>
  <c r="H44" i="2"/>
  <c r="H76" i="2"/>
  <c r="H54" i="2"/>
  <c r="H46" i="2"/>
  <c r="H78" i="2"/>
  <c r="H59" i="2"/>
  <c r="H73" i="2"/>
  <c r="H92" i="2"/>
  <c r="H99" i="2"/>
  <c r="H109" i="2"/>
  <c r="H88" i="2"/>
  <c r="H112" i="2"/>
  <c r="H86" i="2"/>
  <c r="H111" i="2"/>
  <c r="H101" i="2"/>
  <c r="H80" i="2"/>
  <c r="H82" i="2"/>
  <c r="H105" i="2"/>
  <c r="H103" i="2"/>
  <c r="H108" i="2"/>
  <c r="AG108" i="2" l="1"/>
  <c r="S108" i="2"/>
  <c r="AI108" i="2"/>
  <c r="AH108" i="2"/>
  <c r="AE108" i="2"/>
  <c r="AF108" i="2"/>
  <c r="R108" i="2"/>
  <c r="R105" i="2"/>
  <c r="R92" i="2"/>
  <c r="R97" i="2"/>
  <c r="R107" i="2"/>
  <c r="R109" i="2"/>
  <c r="R103" i="2"/>
  <c r="R95" i="2"/>
  <c r="R88" i="2"/>
  <c r="AI84" i="2"/>
  <c r="AH84" i="2"/>
  <c r="AG84" i="2"/>
  <c r="S84" i="2"/>
  <c r="AG88" i="2"/>
  <c r="S88" i="2"/>
  <c r="AI88" i="2"/>
  <c r="AH88" i="2"/>
  <c r="R84" i="2"/>
  <c r="R90" i="2"/>
  <c r="S90" i="2"/>
  <c r="AI90" i="2"/>
  <c r="AH90" i="2"/>
  <c r="AG90" i="2"/>
  <c r="R86" i="2"/>
  <c r="AI109" i="2"/>
  <c r="AH109" i="2"/>
  <c r="AG109" i="2"/>
  <c r="S109" i="2"/>
  <c r="AF109" i="2"/>
  <c r="AI103" i="2"/>
  <c r="AH103" i="2"/>
  <c r="S103" i="2"/>
  <c r="AG103" i="2"/>
  <c r="AF103" i="2"/>
  <c r="AI95" i="2"/>
  <c r="S95" i="2"/>
  <c r="AH95" i="2"/>
  <c r="AG95" i="2"/>
  <c r="R113" i="2"/>
  <c r="R94" i="2"/>
  <c r="R99" i="2"/>
  <c r="R112" i="2"/>
  <c r="R115" i="2"/>
  <c r="AI115" i="2"/>
  <c r="AH115" i="2"/>
  <c r="AG115" i="2"/>
  <c r="S115" i="2"/>
  <c r="AF115" i="2"/>
  <c r="S94" i="2"/>
  <c r="AI94" i="2"/>
  <c r="AH94" i="2"/>
  <c r="AG94" i="2"/>
  <c r="AG99" i="2"/>
  <c r="AE99" i="2"/>
  <c r="S99" i="2"/>
  <c r="AI99" i="2"/>
  <c r="AH99" i="2"/>
  <c r="AF99" i="2"/>
  <c r="S112" i="2"/>
  <c r="AI112" i="2"/>
  <c r="AH112" i="2"/>
  <c r="AG112" i="2"/>
  <c r="AE112" i="2"/>
  <c r="AF112" i="2"/>
  <c r="S101" i="2"/>
  <c r="AI101" i="2"/>
  <c r="AH101" i="2"/>
  <c r="AG101" i="2"/>
  <c r="AF101" i="2"/>
  <c r="R82" i="2"/>
  <c r="S105" i="2"/>
  <c r="AI105" i="2"/>
  <c r="AH105" i="2"/>
  <c r="AG105" i="2"/>
  <c r="AF105" i="2"/>
  <c r="AH92" i="2"/>
  <c r="AG92" i="2"/>
  <c r="S92" i="2"/>
  <c r="AI92" i="2"/>
  <c r="S97" i="2"/>
  <c r="AI97" i="2"/>
  <c r="AH97" i="2"/>
  <c r="AG97" i="2"/>
  <c r="AF97" i="2"/>
  <c r="S107" i="2"/>
  <c r="AI107" i="2"/>
  <c r="AH107" i="2"/>
  <c r="AG107" i="2"/>
  <c r="AF107" i="2"/>
  <c r="AG113" i="2"/>
  <c r="AF113" i="2"/>
  <c r="AI113" i="2"/>
  <c r="S113" i="2"/>
  <c r="AH113" i="2"/>
  <c r="S86" i="2"/>
  <c r="AI86" i="2"/>
  <c r="AH86" i="2"/>
  <c r="AG86" i="2"/>
  <c r="AI82" i="2"/>
  <c r="AH82" i="2"/>
  <c r="S82" i="2"/>
  <c r="AI73" i="2"/>
  <c r="AH73" i="2"/>
  <c r="AG73" i="2"/>
  <c r="R30" i="2"/>
  <c r="S50" i="2"/>
  <c r="V50" i="2" s="1"/>
  <c r="AH50" i="2"/>
  <c r="AG50" i="2"/>
  <c r="AF50" i="2"/>
  <c r="AI50" i="2"/>
  <c r="S41" i="2"/>
  <c r="X41" i="2" s="1"/>
  <c r="AH41" i="2"/>
  <c r="AG41" i="2"/>
  <c r="AF41" i="2"/>
  <c r="AI41" i="2"/>
  <c r="R62" i="2"/>
  <c r="R66" i="2"/>
  <c r="S47" i="2"/>
  <c r="T47" i="2" s="1"/>
  <c r="AH47" i="2"/>
  <c r="AG47" i="2"/>
  <c r="AF47" i="2"/>
  <c r="AI47" i="2"/>
  <c r="AF60" i="2"/>
  <c r="S62" i="2"/>
  <c r="AA62" i="2" s="1"/>
  <c r="AI62" i="2"/>
  <c r="AH62" i="2"/>
  <c r="AF62" i="2"/>
  <c r="AF64" i="2"/>
  <c r="AH66" i="2"/>
  <c r="AF66" i="2"/>
  <c r="S30" i="2"/>
  <c r="W30" i="2" s="1"/>
  <c r="AH30" i="2"/>
  <c r="AG30" i="2"/>
  <c r="AF30" i="2"/>
  <c r="R41" i="2"/>
  <c r="R47" i="2"/>
  <c r="R50" i="2"/>
  <c r="N12" i="9"/>
  <c r="D12" i="9"/>
  <c r="D10" i="9"/>
  <c r="K8" i="9"/>
  <c r="P8" i="9"/>
  <c r="D4" i="9"/>
  <c r="E60" i="2"/>
  <c r="S34" i="2" s="1"/>
  <c r="AC34" i="2" s="1"/>
  <c r="E68" i="2"/>
  <c r="E64" i="2"/>
  <c r="R64" i="2" s="1"/>
  <c r="E65" i="2"/>
  <c r="R25" i="2" s="1"/>
  <c r="E61" i="2"/>
  <c r="R37" i="2" s="1"/>
  <c r="E70" i="2"/>
  <c r="R23" i="2" s="1"/>
  <c r="E69" i="2"/>
  <c r="AF34" i="2" s="1"/>
  <c r="E74" i="2"/>
  <c r="AG82" i="2" s="1"/>
  <c r="E43" i="2"/>
  <c r="AF54" i="2" s="1"/>
  <c r="E72" i="2"/>
  <c r="AH56" i="2" s="1"/>
  <c r="E58" i="2"/>
  <c r="S58" i="2" s="1"/>
  <c r="Y58" i="2" s="1"/>
  <c r="E55" i="2"/>
  <c r="R33" i="2" s="1"/>
  <c r="S64" i="2" l="1"/>
  <c r="Z64" i="2" s="1"/>
  <c r="S60" i="2"/>
  <c r="AA60" i="2" s="1"/>
  <c r="R55" i="2"/>
  <c r="AF55" i="2"/>
  <c r="AI55" i="2"/>
  <c r="S65" i="2"/>
  <c r="Y65" i="2" s="1"/>
  <c r="AG55" i="2"/>
  <c r="AH55" i="2"/>
  <c r="S55" i="2"/>
  <c r="AB55" i="2" s="1"/>
  <c r="AH64" i="2"/>
  <c r="AH60" i="2"/>
  <c r="AI64" i="2"/>
  <c r="AI60" i="2"/>
  <c r="AG89" i="2"/>
  <c r="R89" i="2"/>
  <c r="AH89" i="2"/>
  <c r="AI89" i="2"/>
  <c r="AI54" i="2"/>
  <c r="S89" i="2"/>
  <c r="AH54" i="2"/>
  <c r="S54" i="2"/>
  <c r="AB54" i="2" s="1"/>
  <c r="R61" i="2"/>
  <c r="AF57" i="2"/>
  <c r="AH59" i="2"/>
  <c r="R68" i="2"/>
  <c r="AG68" i="2"/>
  <c r="AG74" i="2"/>
  <c r="R74" i="2"/>
  <c r="AI59" i="2"/>
  <c r="AG78" i="2"/>
  <c r="AG72" i="2"/>
  <c r="AF68" i="2"/>
  <c r="AF74" i="2"/>
  <c r="R78" i="2"/>
  <c r="S78" i="2"/>
  <c r="AI72" i="2"/>
  <c r="AH68" i="2"/>
  <c r="AH74" i="2"/>
  <c r="R59" i="2"/>
  <c r="AF78" i="2"/>
  <c r="AI74" i="2"/>
  <c r="S59" i="2"/>
  <c r="AB59" i="2" s="1"/>
  <c r="AH78" i="2"/>
  <c r="S74" i="2"/>
  <c r="AC74" i="2" s="1"/>
  <c r="AI78" i="2"/>
  <c r="AI68" i="2"/>
  <c r="Z108" i="2"/>
  <c r="AA108" i="2"/>
  <c r="AB108" i="2"/>
  <c r="T108" i="2"/>
  <c r="AC108" i="2"/>
  <c r="U108" i="2"/>
  <c r="V108" i="2"/>
  <c r="W108" i="2"/>
  <c r="X108" i="2"/>
  <c r="Y108" i="2"/>
  <c r="AF59" i="2"/>
  <c r="S68" i="2"/>
  <c r="AH77" i="2"/>
  <c r="R58" i="2"/>
  <c r="S77" i="2"/>
  <c r="R87" i="2"/>
  <c r="AI77" i="2"/>
  <c r="AH58" i="2"/>
  <c r="AF77" i="2"/>
  <c r="AF58" i="2"/>
  <c r="R77" i="2"/>
  <c r="AG87" i="2"/>
  <c r="S87" i="2"/>
  <c r="AH87" i="2"/>
  <c r="AG77" i="2"/>
  <c r="AI87" i="2"/>
  <c r="AC54" i="2"/>
  <c r="AG35" i="2"/>
  <c r="AH34" i="2"/>
  <c r="S57" i="2"/>
  <c r="Y57" i="2" s="1"/>
  <c r="AI65" i="2"/>
  <c r="S63" i="2"/>
  <c r="Y63" i="2" s="1"/>
  <c r="R51" i="2"/>
  <c r="AG56" i="2"/>
  <c r="AG51" i="2"/>
  <c r="T41" i="2"/>
  <c r="T50" i="2"/>
  <c r="R81" i="2"/>
  <c r="AG54" i="2"/>
  <c r="R54" i="2"/>
  <c r="S83" i="2"/>
  <c r="Y83" i="2" s="1"/>
  <c r="AI80" i="2"/>
  <c r="S70" i="2"/>
  <c r="Z70" i="2" s="1"/>
  <c r="AI83" i="2"/>
  <c r="R83" i="2"/>
  <c r="S80" i="2"/>
  <c r="AA80" i="2" s="1"/>
  <c r="AG70" i="2"/>
  <c r="AG83" i="2"/>
  <c r="AF70" i="2"/>
  <c r="AI66" i="2"/>
  <c r="S73" i="2"/>
  <c r="W73" i="2" s="1"/>
  <c r="AF72" i="2"/>
  <c r="R80" i="2"/>
  <c r="AH70" i="2"/>
  <c r="R70" i="2"/>
  <c r="S66" i="2"/>
  <c r="X66" i="2" s="1"/>
  <c r="AF73" i="2"/>
  <c r="AI75" i="2"/>
  <c r="AH72" i="2"/>
  <c r="R72" i="2"/>
  <c r="R73" i="2"/>
  <c r="AI70" i="2"/>
  <c r="R75" i="2"/>
  <c r="S72" i="2"/>
  <c r="Z72" i="2" s="1"/>
  <c r="AG80" i="2"/>
  <c r="AH83" i="2"/>
  <c r="AH80" i="2"/>
  <c r="Y50" i="2"/>
  <c r="AG38" i="2"/>
  <c r="AF32" i="2"/>
  <c r="AH38" i="2"/>
  <c r="S38" i="2"/>
  <c r="AC38" i="2" s="1"/>
  <c r="Z88" i="2"/>
  <c r="X88" i="2"/>
  <c r="V88" i="2"/>
  <c r="Y88" i="2"/>
  <c r="AA88" i="2"/>
  <c r="T88" i="2"/>
  <c r="U88" i="2"/>
  <c r="AB88" i="2"/>
  <c r="W88" i="2"/>
  <c r="AC88" i="2"/>
  <c r="AG32" i="2"/>
  <c r="AH32" i="2"/>
  <c r="R38" i="2"/>
  <c r="S32" i="2"/>
  <c r="Z32" i="2" s="1"/>
  <c r="R32" i="2"/>
  <c r="Y84" i="2"/>
  <c r="V84" i="2"/>
  <c r="AA84" i="2"/>
  <c r="W84" i="2"/>
  <c r="AC84" i="2"/>
  <c r="Z84" i="2"/>
  <c r="X84" i="2"/>
  <c r="AB84" i="2"/>
  <c r="T84" i="2"/>
  <c r="U84" i="2"/>
  <c r="AI38" i="2"/>
  <c r="AF38" i="2"/>
  <c r="AH49" i="2"/>
  <c r="AG34" i="2"/>
  <c r="AH85" i="2"/>
  <c r="S76" i="2"/>
  <c r="W76" i="2" s="1"/>
  <c r="AF61" i="2"/>
  <c r="AI85" i="2"/>
  <c r="AG69" i="2"/>
  <c r="AF76" i="2"/>
  <c r="W90" i="2"/>
  <c r="V90" i="2"/>
  <c r="U90" i="2"/>
  <c r="Z90" i="2"/>
  <c r="AB90" i="2"/>
  <c r="Y90" i="2"/>
  <c r="AC90" i="2"/>
  <c r="T90" i="2"/>
  <c r="AA90" i="2"/>
  <c r="X90" i="2"/>
  <c r="S85" i="2"/>
  <c r="S69" i="2"/>
  <c r="Z69" i="2" s="1"/>
  <c r="AH76" i="2"/>
  <c r="R57" i="2"/>
  <c r="AI49" i="2"/>
  <c r="AI61" i="2"/>
  <c r="AG85" i="2"/>
  <c r="AF69" i="2"/>
  <c r="R69" i="2"/>
  <c r="AH61" i="2"/>
  <c r="AH57" i="2"/>
  <c r="R49" i="2"/>
  <c r="AF49" i="2"/>
  <c r="AF65" i="2"/>
  <c r="S61" i="2"/>
  <c r="AC61" i="2" s="1"/>
  <c r="R65" i="2"/>
  <c r="S79" i="2"/>
  <c r="AC79" i="2" s="1"/>
  <c r="AH69" i="2"/>
  <c r="R76" i="2"/>
  <c r="AG49" i="2"/>
  <c r="AH65" i="2"/>
  <c r="R34" i="2"/>
  <c r="AG79" i="2"/>
  <c r="AI69" i="2"/>
  <c r="R79" i="2"/>
  <c r="AH79" i="2"/>
  <c r="AG76" i="2"/>
  <c r="R85" i="2"/>
  <c r="S49" i="2"/>
  <c r="Z49" i="2" s="1"/>
  <c r="AI79" i="2"/>
  <c r="AI76" i="2"/>
  <c r="AB115" i="2"/>
  <c r="AA115" i="2"/>
  <c r="AC115" i="2"/>
  <c r="W115" i="2"/>
  <c r="V115" i="2"/>
  <c r="T115" i="2"/>
  <c r="Y115" i="2"/>
  <c r="X115" i="2"/>
  <c r="Z115" i="2"/>
  <c r="U115" i="2"/>
  <c r="AI71" i="2"/>
  <c r="AH71" i="2"/>
  <c r="AF71" i="2"/>
  <c r="S71" i="2"/>
  <c r="AG71" i="2"/>
  <c r="V65" i="2"/>
  <c r="AA54" i="2"/>
  <c r="AH63" i="2"/>
  <c r="S56" i="2"/>
  <c r="V56" i="2" s="1"/>
  <c r="AF53" i="2"/>
  <c r="S51" i="2"/>
  <c r="X51" i="2" s="1"/>
  <c r="Y101" i="2"/>
  <c r="W101" i="2"/>
  <c r="Z101" i="2"/>
  <c r="AA101" i="2"/>
  <c r="X101" i="2"/>
  <c r="AB101" i="2"/>
  <c r="T101" i="2"/>
  <c r="U101" i="2"/>
  <c r="AC101" i="2"/>
  <c r="V101" i="2"/>
  <c r="Y109" i="2"/>
  <c r="T109" i="2"/>
  <c r="U109" i="2"/>
  <c r="AA109" i="2"/>
  <c r="V109" i="2"/>
  <c r="X109" i="2"/>
  <c r="AC109" i="2"/>
  <c r="W109" i="2"/>
  <c r="Z109" i="2"/>
  <c r="AB109" i="2"/>
  <c r="R27" i="2"/>
  <c r="S67" i="2"/>
  <c r="AI67" i="2"/>
  <c r="AH67" i="2"/>
  <c r="AF67" i="2"/>
  <c r="T63" i="2"/>
  <c r="X54" i="2"/>
  <c r="Z54" i="2"/>
  <c r="AI63" i="2"/>
  <c r="R63" i="2"/>
  <c r="AG53" i="2"/>
  <c r="R53" i="2"/>
  <c r="AF75" i="2"/>
  <c r="Z105" i="2"/>
  <c r="U105" i="2"/>
  <c r="X105" i="2"/>
  <c r="AA105" i="2"/>
  <c r="V105" i="2"/>
  <c r="W105" i="2"/>
  <c r="Y105" i="2"/>
  <c r="AC105" i="2"/>
  <c r="T105" i="2"/>
  <c r="AB105" i="2"/>
  <c r="V97" i="2"/>
  <c r="Y97" i="2"/>
  <c r="T97" i="2"/>
  <c r="W97" i="2"/>
  <c r="AA97" i="2"/>
  <c r="X97" i="2"/>
  <c r="AC97" i="2"/>
  <c r="U97" i="2"/>
  <c r="Z97" i="2"/>
  <c r="AB97" i="2"/>
  <c r="S53" i="2"/>
  <c r="V53" i="2" s="1"/>
  <c r="AH75" i="2"/>
  <c r="Y89" i="2"/>
  <c r="AB89" i="2"/>
  <c r="T89" i="2"/>
  <c r="Z89" i="2"/>
  <c r="U89" i="2"/>
  <c r="W89" i="2"/>
  <c r="AA89" i="2"/>
  <c r="X89" i="2"/>
  <c r="AC89" i="2"/>
  <c r="V89" i="2"/>
  <c r="AB72" i="2"/>
  <c r="X72" i="2"/>
  <c r="V72" i="2"/>
  <c r="AC72" i="2"/>
  <c r="AA72" i="2"/>
  <c r="T72" i="2"/>
  <c r="U72" i="2"/>
  <c r="W72" i="2"/>
  <c r="R71" i="2"/>
  <c r="T87" i="2"/>
  <c r="AA87" i="2"/>
  <c r="Z87" i="2"/>
  <c r="AC87" i="2"/>
  <c r="U87" i="2"/>
  <c r="Y87" i="2"/>
  <c r="AB87" i="2"/>
  <c r="V87" i="2"/>
  <c r="W87" i="2"/>
  <c r="X87" i="2"/>
  <c r="R20" i="2"/>
  <c r="S91" i="2"/>
  <c r="AI91" i="2"/>
  <c r="AH91" i="2"/>
  <c r="AG91" i="2"/>
  <c r="AG31" i="2"/>
  <c r="AH111" i="2"/>
  <c r="AG111" i="2"/>
  <c r="AI111" i="2"/>
  <c r="S111" i="2"/>
  <c r="AF111" i="2"/>
  <c r="AH53" i="2"/>
  <c r="Y61" i="2"/>
  <c r="V66" i="2"/>
  <c r="AI56" i="2"/>
  <c r="R22" i="2"/>
  <c r="AI98" i="2"/>
  <c r="AH98" i="2"/>
  <c r="AG98" i="2"/>
  <c r="S98" i="2"/>
  <c r="AF98" i="2"/>
  <c r="V61" i="2"/>
  <c r="U54" i="2"/>
  <c r="T66" i="2"/>
  <c r="AI51" i="2"/>
  <c r="S75" i="2"/>
  <c r="V75" i="2" s="1"/>
  <c r="T113" i="2"/>
  <c r="V113" i="2"/>
  <c r="Z113" i="2"/>
  <c r="U113" i="2"/>
  <c r="X113" i="2"/>
  <c r="W113" i="2"/>
  <c r="AB113" i="2"/>
  <c r="Y113" i="2"/>
  <c r="AC113" i="2"/>
  <c r="AA113" i="2"/>
  <c r="AA107" i="2"/>
  <c r="X107" i="2"/>
  <c r="AB107" i="2"/>
  <c r="AC107" i="2"/>
  <c r="T107" i="2"/>
  <c r="U107" i="2"/>
  <c r="V107" i="2"/>
  <c r="Z107" i="2"/>
  <c r="Y107" i="2"/>
  <c r="W107" i="2"/>
  <c r="AA92" i="2"/>
  <c r="V92" i="2"/>
  <c r="AC92" i="2"/>
  <c r="W92" i="2"/>
  <c r="Z92" i="2"/>
  <c r="X92" i="2"/>
  <c r="AB92" i="2"/>
  <c r="T92" i="2"/>
  <c r="Y92" i="2"/>
  <c r="U92" i="2"/>
  <c r="R111" i="2"/>
  <c r="AA103" i="2"/>
  <c r="T103" i="2"/>
  <c r="AC103" i="2"/>
  <c r="U103" i="2"/>
  <c r="Y103" i="2"/>
  <c r="V103" i="2"/>
  <c r="W103" i="2"/>
  <c r="X103" i="2"/>
  <c r="Z103" i="2"/>
  <c r="AB103" i="2"/>
  <c r="W54" i="2"/>
  <c r="Y54" i="2"/>
  <c r="S45" i="2"/>
  <c r="AC45" i="2" s="1"/>
  <c r="AG81" i="2"/>
  <c r="S81" i="2"/>
  <c r="AI81" i="2"/>
  <c r="AH81" i="2"/>
  <c r="V54" i="2"/>
  <c r="U61" i="2"/>
  <c r="AC59" i="2"/>
  <c r="T54" i="2"/>
  <c r="AF56" i="2"/>
  <c r="R56" i="2"/>
  <c r="AF51" i="2"/>
  <c r="AA76" i="2"/>
  <c r="T112" i="2"/>
  <c r="U112" i="2"/>
  <c r="AC112" i="2"/>
  <c r="Z112" i="2"/>
  <c r="Y112" i="2"/>
  <c r="AB112" i="2"/>
  <c r="W112" i="2"/>
  <c r="X112" i="2"/>
  <c r="V112" i="2"/>
  <c r="AA112" i="2"/>
  <c r="R67" i="2"/>
  <c r="R91" i="2"/>
  <c r="U68" i="2"/>
  <c r="V68" i="2"/>
  <c r="W68" i="2"/>
  <c r="X68" i="2"/>
  <c r="Z68" i="2"/>
  <c r="Y68" i="2"/>
  <c r="AA68" i="2"/>
  <c r="T68" i="2"/>
  <c r="AB68" i="2"/>
  <c r="AC68" i="2"/>
  <c r="Y94" i="2"/>
  <c r="W94" i="2"/>
  <c r="Z94" i="2"/>
  <c r="AA94" i="2"/>
  <c r="AB94" i="2"/>
  <c r="X94" i="2"/>
  <c r="AC94" i="2"/>
  <c r="T94" i="2"/>
  <c r="U94" i="2"/>
  <c r="V94" i="2"/>
  <c r="AC66" i="2"/>
  <c r="AF63" i="2"/>
  <c r="AI53" i="2"/>
  <c r="AH51" i="2"/>
  <c r="AG75" i="2"/>
  <c r="AB78" i="2"/>
  <c r="AC78" i="2"/>
  <c r="T78" i="2"/>
  <c r="U78" i="2"/>
  <c r="V78" i="2"/>
  <c r="Y78" i="2"/>
  <c r="W78" i="2"/>
  <c r="Z78" i="2"/>
  <c r="X78" i="2"/>
  <c r="AA78" i="2"/>
  <c r="R98" i="2"/>
  <c r="Y99" i="2"/>
  <c r="AB99" i="2"/>
  <c r="W99" i="2"/>
  <c r="AC99" i="2"/>
  <c r="X99" i="2"/>
  <c r="U99" i="2"/>
  <c r="Z99" i="2"/>
  <c r="V99" i="2"/>
  <c r="AA99" i="2"/>
  <c r="T99" i="2"/>
  <c r="X95" i="2"/>
  <c r="Z95" i="2"/>
  <c r="T95" i="2"/>
  <c r="AA95" i="2"/>
  <c r="AB95" i="2"/>
  <c r="AC95" i="2"/>
  <c r="U95" i="2"/>
  <c r="Y95" i="2"/>
  <c r="V95" i="2"/>
  <c r="W95" i="2"/>
  <c r="V47" i="2"/>
  <c r="AA47" i="2"/>
  <c r="AC56" i="2"/>
  <c r="T79" i="2"/>
  <c r="AB79" i="2"/>
  <c r="U79" i="2"/>
  <c r="Y79" i="2"/>
  <c r="V79" i="2"/>
  <c r="W79" i="2"/>
  <c r="Z79" i="2"/>
  <c r="AA75" i="2"/>
  <c r="U77" i="2"/>
  <c r="AC77" i="2"/>
  <c r="V77" i="2"/>
  <c r="AB77" i="2"/>
  <c r="Y77" i="2"/>
  <c r="W77" i="2"/>
  <c r="Z77" i="2"/>
  <c r="T77" i="2"/>
  <c r="AA77" i="2"/>
  <c r="X77" i="2"/>
  <c r="Z86" i="2"/>
  <c r="X86" i="2"/>
  <c r="AB86" i="2"/>
  <c r="AA86" i="2"/>
  <c r="AC86" i="2"/>
  <c r="T86" i="2"/>
  <c r="U86" i="2"/>
  <c r="V86" i="2"/>
  <c r="W86" i="2"/>
  <c r="Y86" i="2"/>
  <c r="AB82" i="2"/>
  <c r="T82" i="2"/>
  <c r="AA82" i="2"/>
  <c r="U82" i="2"/>
  <c r="Z82" i="2"/>
  <c r="W82" i="2"/>
  <c r="AC82" i="2"/>
  <c r="V82" i="2"/>
  <c r="X82" i="2"/>
  <c r="Y82" i="2"/>
  <c r="T83" i="2"/>
  <c r="AB85" i="2"/>
  <c r="T85" i="2"/>
  <c r="U85" i="2"/>
  <c r="AA85" i="2"/>
  <c r="AC85" i="2"/>
  <c r="V85" i="2"/>
  <c r="Y85" i="2"/>
  <c r="W85" i="2"/>
  <c r="Z85" i="2"/>
  <c r="X85" i="2"/>
  <c r="T55" i="2"/>
  <c r="AH44" i="2"/>
  <c r="AF48" i="2"/>
  <c r="AG36" i="2"/>
  <c r="AG29" i="2"/>
  <c r="AI39" i="2"/>
  <c r="S39" i="2"/>
  <c r="T39" i="2" s="1"/>
  <c r="R29" i="2"/>
  <c r="AG40" i="2"/>
  <c r="R36" i="2"/>
  <c r="R40" i="2"/>
  <c r="AH36" i="2"/>
  <c r="AH29" i="2"/>
  <c r="AF39" i="2"/>
  <c r="AH40" i="2"/>
  <c r="R39" i="2"/>
  <c r="S36" i="2"/>
  <c r="AA36" i="2" s="1"/>
  <c r="S29" i="2"/>
  <c r="AA29" i="2" s="1"/>
  <c r="AG39" i="2"/>
  <c r="AI40" i="2"/>
  <c r="S40" i="2"/>
  <c r="AA40" i="2" s="1"/>
  <c r="AF36" i="2"/>
  <c r="AF29" i="2"/>
  <c r="AH39" i="2"/>
  <c r="AF40" i="2"/>
  <c r="Z41" i="2"/>
  <c r="V34" i="2"/>
  <c r="W34" i="2"/>
  <c r="R43" i="2"/>
  <c r="AH37" i="2"/>
  <c r="AH35" i="2"/>
  <c r="AH33" i="2"/>
  <c r="AH31" i="2"/>
  <c r="AF43" i="2"/>
  <c r="AI42" i="2"/>
  <c r="S42" i="2"/>
  <c r="T42" i="2" s="1"/>
  <c r="AH52" i="2"/>
  <c r="AF45" i="2"/>
  <c r="AG48" i="2"/>
  <c r="AF46" i="2"/>
  <c r="AI44" i="2"/>
  <c r="S44" i="2"/>
  <c r="AB44" i="2" s="1"/>
  <c r="R46" i="2"/>
  <c r="R42" i="2"/>
  <c r="AI37" i="2"/>
  <c r="S37" i="2"/>
  <c r="AA37" i="2" s="1"/>
  <c r="S35" i="2"/>
  <c r="X35" i="2" s="1"/>
  <c r="S33" i="2"/>
  <c r="U33" i="2" s="1"/>
  <c r="S31" i="2"/>
  <c r="AA31" i="2" s="1"/>
  <c r="AG43" i="2"/>
  <c r="AF42" i="2"/>
  <c r="AI52" i="2"/>
  <c r="S52" i="2"/>
  <c r="T52" i="2" s="1"/>
  <c r="AG45" i="2"/>
  <c r="AH48" i="2"/>
  <c r="AG46" i="2"/>
  <c r="AF44" i="2"/>
  <c r="R35" i="2"/>
  <c r="R31" i="2"/>
  <c r="R45" i="2"/>
  <c r="AF37" i="2"/>
  <c r="AF35" i="2"/>
  <c r="AF33" i="2"/>
  <c r="AF31" i="2"/>
  <c r="AH43" i="2"/>
  <c r="AG42" i="2"/>
  <c r="AF52" i="2"/>
  <c r="AH45" i="2"/>
  <c r="AI48" i="2"/>
  <c r="S48" i="2"/>
  <c r="X48" i="2" s="1"/>
  <c r="AH46" i="2"/>
  <c r="AG44" i="2"/>
  <c r="R52" i="2"/>
  <c r="R48" i="2"/>
  <c r="R44" i="2"/>
  <c r="AG37" i="2"/>
  <c r="AG33" i="2"/>
  <c r="AI43" i="2"/>
  <c r="S43" i="2"/>
  <c r="AC43" i="2" s="1"/>
  <c r="AH42" i="2"/>
  <c r="AG52" i="2"/>
  <c r="AI45" i="2"/>
  <c r="AI46" i="2"/>
  <c r="S46" i="2"/>
  <c r="AA50" i="2"/>
  <c r="W59" i="2"/>
  <c r="Z55" i="2"/>
  <c r="U65" i="2"/>
  <c r="Y59" i="2"/>
  <c r="AC65" i="2"/>
  <c r="AA55" i="2"/>
  <c r="W55" i="2"/>
  <c r="Z50" i="2"/>
  <c r="W47" i="2"/>
  <c r="X55" i="2"/>
  <c r="Y53" i="2"/>
  <c r="T65" i="2"/>
  <c r="AA63" i="2"/>
  <c r="X30" i="2"/>
  <c r="U30" i="2"/>
  <c r="X62" i="2"/>
  <c r="U50" i="2"/>
  <c r="V55" i="2"/>
  <c r="AB65" i="2"/>
  <c r="AC30" i="2"/>
  <c r="V62" i="2"/>
  <c r="X50" i="2"/>
  <c r="AC50" i="2"/>
  <c r="Y55" i="2"/>
  <c r="AA65" i="2"/>
  <c r="AA30" i="2"/>
  <c r="T62" i="2"/>
  <c r="W50" i="2"/>
  <c r="AB50" i="2"/>
  <c r="AC55" i="2"/>
  <c r="X65" i="2"/>
  <c r="Z65" i="2"/>
  <c r="Y30" i="2"/>
  <c r="AB62" i="2"/>
  <c r="U55" i="2"/>
  <c r="W65" i="2"/>
  <c r="Z62" i="2"/>
  <c r="AC60" i="2"/>
  <c r="X60" i="2"/>
  <c r="V64" i="2"/>
  <c r="AB64" i="2"/>
  <c r="Z34" i="2"/>
  <c r="U34" i="2"/>
  <c r="T30" i="2"/>
  <c r="Z30" i="2"/>
  <c r="U66" i="2"/>
  <c r="W66" i="2"/>
  <c r="AB66" i="2"/>
  <c r="U64" i="2"/>
  <c r="AA64" i="2"/>
  <c r="W62" i="2"/>
  <c r="AC62" i="2"/>
  <c r="Y62" i="2"/>
  <c r="W60" i="2"/>
  <c r="AB60" i="2"/>
  <c r="AB36" i="2"/>
  <c r="AA34" i="2"/>
  <c r="Y34" i="2"/>
  <c r="AB34" i="2"/>
  <c r="Y32" i="2"/>
  <c r="V30" i="2"/>
  <c r="AB30" i="2"/>
  <c r="AA66" i="2"/>
  <c r="W64" i="2"/>
  <c r="AC64" i="2"/>
  <c r="Y64" i="2"/>
  <c r="U62" i="2"/>
  <c r="Y60" i="2"/>
  <c r="U60" i="2"/>
  <c r="Z60" i="2"/>
  <c r="Y36" i="2"/>
  <c r="T34" i="2"/>
  <c r="X34" i="2"/>
  <c r="X64" i="2"/>
  <c r="T64" i="2"/>
  <c r="T60" i="2"/>
  <c r="V60" i="2"/>
  <c r="Z58" i="2"/>
  <c r="AA58" i="2"/>
  <c r="Y47" i="2"/>
  <c r="U41" i="2"/>
  <c r="AA41" i="2"/>
  <c r="T53" i="2"/>
  <c r="Z53" i="2"/>
  <c r="V51" i="2"/>
  <c r="U63" i="2"/>
  <c r="Z63" i="2"/>
  <c r="AB63" i="2"/>
  <c r="X59" i="2"/>
  <c r="T59" i="2"/>
  <c r="Z59" i="2"/>
  <c r="T38" i="2"/>
  <c r="Z38" i="2"/>
  <c r="U58" i="2"/>
  <c r="W58" i="2"/>
  <c r="AB58" i="2"/>
  <c r="Z47" i="2"/>
  <c r="AB47" i="2"/>
  <c r="X47" i="2"/>
  <c r="AC47" i="2"/>
  <c r="V41" i="2"/>
  <c r="AB41" i="2"/>
  <c r="Y41" i="2"/>
  <c r="U53" i="2"/>
  <c r="AA53" i="2"/>
  <c r="AC53" i="2"/>
  <c r="W63" i="2"/>
  <c r="AC63" i="2"/>
  <c r="U59" i="2"/>
  <c r="AA59" i="2"/>
  <c r="U38" i="2"/>
  <c r="AA38" i="2"/>
  <c r="V58" i="2"/>
  <c r="X58" i="2"/>
  <c r="AC58" i="2"/>
  <c r="U47" i="2"/>
  <c r="W41" i="2"/>
  <c r="AC41" i="2"/>
  <c r="W53" i="2"/>
  <c r="X53" i="2"/>
  <c r="X63" i="2"/>
  <c r="V59" i="2"/>
  <c r="X38" i="2"/>
  <c r="AB38" i="2"/>
  <c r="T58" i="2"/>
  <c r="S18" i="2"/>
  <c r="AB18" i="2" s="1"/>
  <c r="AH18" i="2"/>
  <c r="AG18" i="2"/>
  <c r="AF18" i="2"/>
  <c r="S26" i="2"/>
  <c r="U26" i="2" s="1"/>
  <c r="AH26" i="2"/>
  <c r="AG26" i="2"/>
  <c r="AF26" i="2"/>
  <c r="S17" i="2"/>
  <c r="AB17" i="2" s="1"/>
  <c r="AH17" i="2"/>
  <c r="AG17" i="2"/>
  <c r="AF17" i="2"/>
  <c r="R26" i="2"/>
  <c r="S22" i="2"/>
  <c r="Z22" i="2" s="1"/>
  <c r="AH22" i="2"/>
  <c r="AG22" i="2"/>
  <c r="AF22" i="2"/>
  <c r="S21" i="2"/>
  <c r="V21" i="2" s="1"/>
  <c r="AH21" i="2"/>
  <c r="AG21" i="2"/>
  <c r="AF21" i="2"/>
  <c r="S25" i="2"/>
  <c r="AA25" i="2" s="1"/>
  <c r="AH25" i="2"/>
  <c r="AG25" i="2"/>
  <c r="AF25" i="2"/>
  <c r="S20" i="2"/>
  <c r="AC20" i="2" s="1"/>
  <c r="AH20" i="2"/>
  <c r="AG20" i="2"/>
  <c r="AF20" i="2"/>
  <c r="S24" i="2"/>
  <c r="U24" i="2" s="1"/>
  <c r="AH24" i="2"/>
  <c r="AG24" i="2"/>
  <c r="AF24" i="2"/>
  <c r="S28" i="2"/>
  <c r="Z28" i="2" s="1"/>
  <c r="AH28" i="2"/>
  <c r="AG28" i="2"/>
  <c r="AF28" i="2"/>
  <c r="R28" i="2"/>
  <c r="R24" i="2"/>
  <c r="R17" i="2"/>
  <c r="O115" i="2" s="1"/>
  <c r="S19" i="2"/>
  <c r="V19" i="2" s="1"/>
  <c r="AH19" i="2"/>
  <c r="AG19" i="2"/>
  <c r="AF19" i="2"/>
  <c r="S23" i="2"/>
  <c r="AC23" i="2" s="1"/>
  <c r="AH23" i="2"/>
  <c r="AG23" i="2"/>
  <c r="AF23" i="2"/>
  <c r="S27" i="2"/>
  <c r="Z27" i="2" s="1"/>
  <c r="AH27" i="2"/>
  <c r="AG27" i="2"/>
  <c r="AF27" i="2"/>
  <c r="R19" i="2"/>
  <c r="R18" i="2"/>
  <c r="R21" i="2"/>
  <c r="AA57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Y72" i="2" l="1"/>
  <c r="Y48" i="2"/>
  <c r="Z57" i="2"/>
  <c r="V57" i="2"/>
  <c r="Y49" i="2"/>
  <c r="U57" i="2"/>
  <c r="T32" i="2"/>
  <c r="T57" i="2"/>
  <c r="V32" i="2"/>
  <c r="U32" i="2"/>
  <c r="W32" i="2"/>
  <c r="AA74" i="2"/>
  <c r="AC57" i="2"/>
  <c r="X32" i="2"/>
  <c r="AB32" i="2"/>
  <c r="V74" i="2"/>
  <c r="AA32" i="2"/>
  <c r="W57" i="2"/>
  <c r="X57" i="2"/>
  <c r="Y74" i="2"/>
  <c r="AB57" i="2"/>
  <c r="AC32" i="2"/>
  <c r="Z74" i="2"/>
  <c r="T74" i="2"/>
  <c r="U74" i="2"/>
  <c r="AB74" i="2"/>
  <c r="W74" i="2"/>
  <c r="X74" i="2"/>
  <c r="X80" i="2"/>
  <c r="N49" i="2"/>
  <c r="T70" i="2"/>
  <c r="AA61" i="2"/>
  <c r="AC73" i="2"/>
  <c r="AB80" i="2"/>
  <c r="U45" i="2"/>
  <c r="Z45" i="2"/>
  <c r="V73" i="2"/>
  <c r="U75" i="2"/>
  <c r="W61" i="2"/>
  <c r="U70" i="2"/>
  <c r="V70" i="2"/>
  <c r="W80" i="2"/>
  <c r="Y73" i="2"/>
  <c r="T73" i="2"/>
  <c r="AC70" i="2"/>
  <c r="AA73" i="2"/>
  <c r="U73" i="2"/>
  <c r="AB70" i="2"/>
  <c r="Z75" i="2"/>
  <c r="AA70" i="2"/>
  <c r="AB73" i="2"/>
  <c r="Z73" i="2"/>
  <c r="Y75" i="2"/>
  <c r="X70" i="2"/>
  <c r="T48" i="2"/>
  <c r="X73" i="2"/>
  <c r="T75" i="2"/>
  <c r="W70" i="2"/>
  <c r="AC75" i="2"/>
  <c r="Y70" i="2"/>
  <c r="O82" i="2"/>
  <c r="N59" i="2"/>
  <c r="O81" i="2"/>
  <c r="N81" i="2"/>
  <c r="N79" i="2"/>
  <c r="O79" i="2"/>
  <c r="O80" i="2"/>
  <c r="N80" i="2"/>
  <c r="N82" i="2"/>
  <c r="AB45" i="2"/>
  <c r="AC35" i="2"/>
  <c r="W45" i="2"/>
  <c r="X45" i="2"/>
  <c r="AA45" i="2"/>
  <c r="T51" i="2"/>
  <c r="AC51" i="2"/>
  <c r="W83" i="2"/>
  <c r="T76" i="2"/>
  <c r="AA69" i="2"/>
  <c r="AB83" i="2"/>
  <c r="X76" i="2"/>
  <c r="X83" i="2"/>
  <c r="Z76" i="2"/>
  <c r="Z83" i="2"/>
  <c r="V83" i="2"/>
  <c r="V76" i="2"/>
  <c r="AA83" i="2"/>
  <c r="U83" i="2"/>
  <c r="Y76" i="2"/>
  <c r="T69" i="2"/>
  <c r="AC83" i="2"/>
  <c r="U76" i="2"/>
  <c r="U69" i="2"/>
  <c r="W51" i="2"/>
  <c r="Z51" i="2"/>
  <c r="AB76" i="2"/>
  <c r="AB69" i="2"/>
  <c r="X49" i="2"/>
  <c r="W49" i="2"/>
  <c r="AC49" i="2"/>
  <c r="AB49" i="2"/>
  <c r="V49" i="2"/>
  <c r="T49" i="2"/>
  <c r="U49" i="2"/>
  <c r="Y45" i="2"/>
  <c r="AB53" i="2"/>
  <c r="T45" i="2"/>
  <c r="V80" i="2"/>
  <c r="Y80" i="2"/>
  <c r="U80" i="2"/>
  <c r="AC80" i="2"/>
  <c r="Z80" i="2"/>
  <c r="T80" i="2"/>
  <c r="N83" i="2"/>
  <c r="V63" i="2"/>
  <c r="N115" i="2"/>
  <c r="AE115" i="2" s="1"/>
  <c r="AB75" i="2"/>
  <c r="V69" i="2"/>
  <c r="X75" i="2"/>
  <c r="X69" i="2"/>
  <c r="W69" i="2"/>
  <c r="V28" i="2"/>
  <c r="O44" i="2"/>
  <c r="N36" i="2"/>
  <c r="Y66" i="2"/>
  <c r="Z66" i="2"/>
  <c r="V35" i="2"/>
  <c r="V45" i="2"/>
  <c r="W75" i="2"/>
  <c r="X79" i="2"/>
  <c r="AA79" i="2"/>
  <c r="AC76" i="2"/>
  <c r="Y69" i="2"/>
  <c r="AC69" i="2"/>
  <c r="W38" i="2"/>
  <c r="V38" i="2"/>
  <c r="AA49" i="2"/>
  <c r="Y38" i="2"/>
  <c r="X61" i="2"/>
  <c r="Z61" i="2"/>
  <c r="T61" i="2"/>
  <c r="N44" i="2"/>
  <c r="AB25" i="2"/>
  <c r="O47" i="2"/>
  <c r="N47" i="2"/>
  <c r="AA22" i="2"/>
  <c r="AB61" i="2"/>
  <c r="O38" i="2"/>
  <c r="Y91" i="2"/>
  <c r="U91" i="2"/>
  <c r="Z91" i="2"/>
  <c r="T91" i="2"/>
  <c r="W91" i="2"/>
  <c r="AC91" i="2"/>
  <c r="AA91" i="2"/>
  <c r="V91" i="2"/>
  <c r="AB91" i="2"/>
  <c r="X91" i="2"/>
  <c r="O113" i="2"/>
  <c r="O73" i="2"/>
  <c r="N73" i="2"/>
  <c r="AB98" i="2"/>
  <c r="Z98" i="2"/>
  <c r="AA98" i="2"/>
  <c r="T98" i="2"/>
  <c r="U98" i="2"/>
  <c r="V98" i="2"/>
  <c r="W98" i="2"/>
  <c r="X98" i="2"/>
  <c r="Y98" i="2"/>
  <c r="AC98" i="2"/>
  <c r="N113" i="2"/>
  <c r="AC42" i="2"/>
  <c r="O83" i="2"/>
  <c r="O107" i="2"/>
  <c r="N103" i="2"/>
  <c r="N107" i="2"/>
  <c r="O39" i="2"/>
  <c r="N105" i="2"/>
  <c r="N39" i="2"/>
  <c r="O84" i="2"/>
  <c r="O101" i="2"/>
  <c r="N84" i="2"/>
  <c r="O109" i="2"/>
  <c r="N101" i="2"/>
  <c r="N97" i="2"/>
  <c r="N109" i="2"/>
  <c r="O97" i="2"/>
  <c r="O103" i="2"/>
  <c r="O105" i="2"/>
  <c r="W44" i="2"/>
  <c r="AB40" i="2"/>
  <c r="N50" i="2"/>
  <c r="O98" i="2"/>
  <c r="N98" i="2"/>
  <c r="O111" i="2"/>
  <c r="N111" i="2"/>
  <c r="N65" i="2"/>
  <c r="U20" i="2"/>
  <c r="N92" i="2"/>
  <c r="O50" i="2"/>
  <c r="V81" i="2"/>
  <c r="W81" i="2"/>
  <c r="AA81" i="2"/>
  <c r="U81" i="2"/>
  <c r="T81" i="2"/>
  <c r="AC81" i="2"/>
  <c r="AB81" i="2"/>
  <c r="Z81" i="2"/>
  <c r="X81" i="2"/>
  <c r="Y81" i="2"/>
  <c r="O24" i="2"/>
  <c r="N24" i="2"/>
  <c r="U67" i="2"/>
  <c r="V67" i="2"/>
  <c r="Y67" i="2"/>
  <c r="W67" i="2"/>
  <c r="Z67" i="2"/>
  <c r="X67" i="2"/>
  <c r="AA67" i="2"/>
  <c r="AB67" i="2"/>
  <c r="AC67" i="2"/>
  <c r="T67" i="2"/>
  <c r="AC71" i="2"/>
  <c r="Y71" i="2"/>
  <c r="V71" i="2"/>
  <c r="W71" i="2"/>
  <c r="X71" i="2"/>
  <c r="Z71" i="2"/>
  <c r="AA71" i="2"/>
  <c r="T71" i="2"/>
  <c r="AB71" i="2"/>
  <c r="U71" i="2"/>
  <c r="O65" i="2"/>
  <c r="AB20" i="2"/>
  <c r="N29" i="2"/>
  <c r="N40" i="2"/>
  <c r="AB56" i="2"/>
  <c r="Y56" i="2"/>
  <c r="U56" i="2"/>
  <c r="Z56" i="2"/>
  <c r="AA56" i="2"/>
  <c r="W56" i="2"/>
  <c r="X56" i="2"/>
  <c r="T56" i="2"/>
  <c r="AA111" i="2"/>
  <c r="T111" i="2"/>
  <c r="AC111" i="2"/>
  <c r="U111" i="2"/>
  <c r="Y111" i="2"/>
  <c r="V111" i="2"/>
  <c r="W111" i="2"/>
  <c r="X111" i="2"/>
  <c r="Z111" i="2"/>
  <c r="AB111" i="2"/>
  <c r="AA51" i="2"/>
  <c r="Y51" i="2"/>
  <c r="U51" i="2"/>
  <c r="AB51" i="2"/>
  <c r="O40" i="2"/>
  <c r="Y35" i="2"/>
  <c r="AA35" i="2"/>
  <c r="W36" i="2"/>
  <c r="AB35" i="2"/>
  <c r="U35" i="2"/>
  <c r="X33" i="2"/>
  <c r="W35" i="2"/>
  <c r="W48" i="2"/>
  <c r="Z36" i="2"/>
  <c r="T35" i="2"/>
  <c r="Y43" i="2"/>
  <c r="AB48" i="2"/>
  <c r="U36" i="2"/>
  <c r="X36" i="2"/>
  <c r="AC48" i="2"/>
  <c r="V48" i="2"/>
  <c r="T36" i="2"/>
  <c r="AC27" i="2"/>
  <c r="AA42" i="2"/>
  <c r="W43" i="2"/>
  <c r="AB33" i="2"/>
  <c r="X42" i="2"/>
  <c r="V42" i="2"/>
  <c r="W42" i="2"/>
  <c r="AC18" i="2"/>
  <c r="V40" i="2"/>
  <c r="W33" i="2"/>
  <c r="T33" i="2"/>
  <c r="U43" i="2"/>
  <c r="X43" i="2"/>
  <c r="Y42" i="2"/>
  <c r="AB42" i="2"/>
  <c r="Y33" i="2"/>
  <c r="Z33" i="2"/>
  <c r="AC33" i="2"/>
  <c r="X19" i="2"/>
  <c r="V33" i="2"/>
  <c r="AA33" i="2"/>
  <c r="Z35" i="2"/>
  <c r="V52" i="2"/>
  <c r="V39" i="2"/>
  <c r="W20" i="2"/>
  <c r="AB28" i="2"/>
  <c r="Y39" i="2"/>
  <c r="Y26" i="2"/>
  <c r="V27" i="2"/>
  <c r="X39" i="2"/>
  <c r="U40" i="2"/>
  <c r="U39" i="2"/>
  <c r="AA39" i="2"/>
  <c r="U44" i="2"/>
  <c r="AC44" i="2"/>
  <c r="AB39" i="2"/>
  <c r="Y40" i="2"/>
  <c r="AC40" i="2"/>
  <c r="O61" i="2"/>
  <c r="V31" i="2"/>
  <c r="X44" i="2"/>
  <c r="T44" i="2"/>
  <c r="W39" i="2"/>
  <c r="Y44" i="2"/>
  <c r="W40" i="2"/>
  <c r="Z39" i="2"/>
  <c r="X40" i="2"/>
  <c r="Z40" i="2"/>
  <c r="AC39" i="2"/>
  <c r="T40" i="2"/>
  <c r="V20" i="2"/>
  <c r="AB27" i="2"/>
  <c r="AC36" i="2"/>
  <c r="V36" i="2"/>
  <c r="V29" i="2"/>
  <c r="AC29" i="2"/>
  <c r="Z29" i="2"/>
  <c r="T29" i="2"/>
  <c r="AB29" i="2"/>
  <c r="Y29" i="2"/>
  <c r="U29" i="2"/>
  <c r="X29" i="2"/>
  <c r="W29" i="2"/>
  <c r="AA27" i="2"/>
  <c r="U31" i="2"/>
  <c r="T31" i="2"/>
  <c r="W31" i="2"/>
  <c r="U52" i="2"/>
  <c r="AB52" i="2"/>
  <c r="X31" i="2"/>
  <c r="AC31" i="2"/>
  <c r="AB31" i="2"/>
  <c r="Z31" i="2"/>
  <c r="AA52" i="2"/>
  <c r="AC52" i="2"/>
  <c r="Y31" i="2"/>
  <c r="Z52" i="2"/>
  <c r="X52" i="2"/>
  <c r="U27" i="2"/>
  <c r="Y27" i="2"/>
  <c r="Z43" i="2"/>
  <c r="Z48" i="2"/>
  <c r="AA48" i="2"/>
  <c r="U48" i="2"/>
  <c r="V37" i="2"/>
  <c r="T37" i="2"/>
  <c r="AB37" i="2"/>
  <c r="Y37" i="2"/>
  <c r="U37" i="2"/>
  <c r="X37" i="2"/>
  <c r="W37" i="2"/>
  <c r="AC37" i="2"/>
  <c r="Z37" i="2"/>
  <c r="Z44" i="2"/>
  <c r="V44" i="2"/>
  <c r="AA44" i="2"/>
  <c r="T43" i="2"/>
  <c r="Y52" i="2"/>
  <c r="W52" i="2"/>
  <c r="AB43" i="2"/>
  <c r="Z46" i="2"/>
  <c r="T46" i="2"/>
  <c r="AA46" i="2"/>
  <c r="U46" i="2"/>
  <c r="W46" i="2"/>
  <c r="AB46" i="2"/>
  <c r="V46" i="2"/>
  <c r="Y46" i="2"/>
  <c r="AC46" i="2"/>
  <c r="X46" i="2"/>
  <c r="Z42" i="2"/>
  <c r="U42" i="2"/>
  <c r="V43" i="2"/>
  <c r="AA43" i="2"/>
  <c r="O66" i="2"/>
  <c r="N26" i="2"/>
  <c r="W27" i="2"/>
  <c r="AC19" i="2"/>
  <c r="X21" i="2"/>
  <c r="N55" i="2"/>
  <c r="N57" i="2"/>
  <c r="N51" i="2"/>
  <c r="N18" i="2"/>
  <c r="O26" i="2"/>
  <c r="O74" i="2"/>
  <c r="AB19" i="2"/>
  <c r="W28" i="2"/>
  <c r="N46" i="2"/>
  <c r="O57" i="2"/>
  <c r="O51" i="2"/>
  <c r="O18" i="2"/>
  <c r="N34" i="2"/>
  <c r="O46" i="2"/>
  <c r="N70" i="2"/>
  <c r="O34" i="2"/>
  <c r="N58" i="2"/>
  <c r="O70" i="2"/>
  <c r="N17" i="2"/>
  <c r="N31" i="2"/>
  <c r="N28" i="2"/>
  <c r="O67" i="2"/>
  <c r="X24" i="2"/>
  <c r="O58" i="2"/>
  <c r="N41" i="2"/>
  <c r="N68" i="2"/>
  <c r="O17" i="2"/>
  <c r="O31" i="2"/>
  <c r="O28" i="2"/>
  <c r="X27" i="2"/>
  <c r="AB24" i="2"/>
  <c r="AA18" i="2"/>
  <c r="N64" i="2"/>
  <c r="O41" i="2"/>
  <c r="O68" i="2"/>
  <c r="N61" i="2"/>
  <c r="U22" i="2"/>
  <c r="X18" i="2"/>
  <c r="N67" i="2"/>
  <c r="N66" i="2"/>
  <c r="N74" i="2"/>
  <c r="W21" i="2"/>
  <c r="T26" i="2"/>
  <c r="AA20" i="2"/>
  <c r="W24" i="2"/>
  <c r="AC21" i="2"/>
  <c r="AB26" i="2"/>
  <c r="W26" i="2"/>
  <c r="Z20" i="2"/>
  <c r="X20" i="2"/>
  <c r="Y21" i="2"/>
  <c r="Y20" i="2"/>
  <c r="T23" i="2"/>
  <c r="AB21" i="2"/>
  <c r="V26" i="2"/>
  <c r="Y25" i="2"/>
  <c r="AA17" i="2"/>
  <c r="V25" i="2"/>
  <c r="X23" i="2"/>
  <c r="T20" i="2"/>
  <c r="W17" i="2"/>
  <c r="T27" i="2"/>
  <c r="W19" i="2"/>
  <c r="Y19" i="2"/>
  <c r="X28" i="2"/>
  <c r="AA28" i="2"/>
  <c r="V17" i="2"/>
  <c r="Z17" i="2"/>
  <c r="Y17" i="2"/>
  <c r="W25" i="2"/>
  <c r="AC25" i="2"/>
  <c r="X25" i="2"/>
  <c r="Z23" i="2"/>
  <c r="V23" i="2"/>
  <c r="AA23" i="2"/>
  <c r="N20" i="2"/>
  <c r="O85" i="2"/>
  <c r="O53" i="2"/>
  <c r="N95" i="2"/>
  <c r="O86" i="2"/>
  <c r="O91" i="2"/>
  <c r="U17" i="2"/>
  <c r="T17" i="2"/>
  <c r="AC17" i="2"/>
  <c r="T25" i="2"/>
  <c r="Z25" i="2"/>
  <c r="U23" i="2"/>
  <c r="W23" i="2"/>
  <c r="AB23" i="2"/>
  <c r="N60" i="2"/>
  <c r="O75" i="2"/>
  <c r="N86" i="2"/>
  <c r="N25" i="2"/>
  <c r="O71" i="2"/>
  <c r="O76" i="2"/>
  <c r="O77" i="2"/>
  <c r="X17" i="2"/>
  <c r="U25" i="2"/>
  <c r="Y23" i="2"/>
  <c r="O43" i="2"/>
  <c r="N76" i="2"/>
  <c r="O45" i="2"/>
  <c r="O21" i="2"/>
  <c r="O30" i="2"/>
  <c r="O59" i="2"/>
  <c r="O49" i="2"/>
  <c r="Y24" i="2"/>
  <c r="AB22" i="2"/>
  <c r="N30" i="2"/>
  <c r="N48" i="2"/>
  <c r="O64" i="2"/>
  <c r="O33" i="2"/>
  <c r="N22" i="2"/>
  <c r="N32" i="2"/>
  <c r="O42" i="2"/>
  <c r="N54" i="2"/>
  <c r="N27" i="2"/>
  <c r="O69" i="2"/>
  <c r="N43" i="2"/>
  <c r="N85" i="2"/>
  <c r="O95" i="2"/>
  <c r="T19" i="2"/>
  <c r="Z19" i="2"/>
  <c r="T24" i="2"/>
  <c r="Z24" i="2"/>
  <c r="X22" i="2"/>
  <c r="AC22" i="2"/>
  <c r="Y22" i="2"/>
  <c r="U21" i="2"/>
  <c r="Z21" i="2"/>
  <c r="T21" i="2"/>
  <c r="Y28" i="2"/>
  <c r="AC28" i="2"/>
  <c r="AA26" i="2"/>
  <c r="X26" i="2"/>
  <c r="AC26" i="2"/>
  <c r="T18" i="2"/>
  <c r="W18" i="2"/>
  <c r="N52" i="2"/>
  <c r="N93" i="2"/>
  <c r="O78" i="2"/>
  <c r="O89" i="2"/>
  <c r="N77" i="2"/>
  <c r="N33" i="2"/>
  <c r="N90" i="2"/>
  <c r="O54" i="2"/>
  <c r="O72" i="2"/>
  <c r="O37" i="2"/>
  <c r="N21" i="2"/>
  <c r="N42" i="2"/>
  <c r="N88" i="2"/>
  <c r="O56" i="2"/>
  <c r="O19" i="2"/>
  <c r="O90" i="2"/>
  <c r="N23" i="2"/>
  <c r="N69" i="2"/>
  <c r="N87" i="2"/>
  <c r="O23" i="2"/>
  <c r="O20" i="2"/>
  <c r="O27" i="2"/>
  <c r="AC24" i="2"/>
  <c r="V22" i="2"/>
  <c r="W22" i="2"/>
  <c r="Z18" i="2"/>
  <c r="U18" i="2"/>
  <c r="N37" i="2"/>
  <c r="O87" i="2"/>
  <c r="N75" i="2"/>
  <c r="O60" i="2"/>
  <c r="O29" i="2"/>
  <c r="N38" i="2"/>
  <c r="O22" i="2"/>
  <c r="O32" i="2"/>
  <c r="N71" i="2"/>
  <c r="O62" i="2"/>
  <c r="O36" i="2"/>
  <c r="U19" i="2"/>
  <c r="AA19" i="2"/>
  <c r="V24" i="2"/>
  <c r="AA24" i="2"/>
  <c r="T22" i="2"/>
  <c r="AA21" i="2"/>
  <c r="T28" i="2"/>
  <c r="U28" i="2"/>
  <c r="I116" i="2" s="1"/>
  <c r="Z26" i="2"/>
  <c r="V18" i="2"/>
  <c r="Y18" i="2"/>
  <c r="N63" i="2"/>
  <c r="N19" i="2"/>
  <c r="N45" i="2"/>
  <c r="O52" i="2"/>
  <c r="O92" i="2"/>
  <c r="AF92" i="2" s="1"/>
  <c r="N53" i="2"/>
  <c r="N78" i="2"/>
  <c r="N94" i="2"/>
  <c r="O25" i="2"/>
  <c r="AI35" i="2" s="1"/>
  <c r="O93" i="2"/>
  <c r="AF93" i="2" s="1"/>
  <c r="N35" i="2"/>
  <c r="N72" i="2"/>
  <c r="N91" i="2"/>
  <c r="O55" i="2"/>
  <c r="O35" i="2"/>
  <c r="O94" i="2"/>
  <c r="AF94" i="2" s="1"/>
  <c r="N62" i="2"/>
  <c r="N56" i="2"/>
  <c r="N89" i="2"/>
  <c r="O63" i="2"/>
  <c r="O48" i="2"/>
  <c r="AG67" i="2" s="1"/>
  <c r="O88" i="2"/>
  <c r="AF87" i="2" s="1"/>
  <c r="AI17" i="2"/>
  <c r="AI33" i="2"/>
  <c r="AI18" i="2"/>
  <c r="AF89" i="2"/>
  <c r="AI28" i="2"/>
  <c r="AG64" i="2"/>
  <c r="AF86" i="2"/>
  <c r="AI31" i="2"/>
  <c r="AG61" i="2"/>
  <c r="AF83" i="2"/>
  <c r="AI26" i="2"/>
  <c r="AG62" i="2"/>
  <c r="AF80" i="2"/>
  <c r="AI19" i="2"/>
  <c r="AI57" i="2"/>
  <c r="AF90" i="2"/>
  <c r="AI24" i="2"/>
  <c r="AG65" i="2"/>
  <c r="AI25" i="2"/>
  <c r="AG66" i="2"/>
  <c r="AF84" i="2"/>
  <c r="AI22" i="2"/>
  <c r="AG59" i="2"/>
  <c r="AF81" i="2"/>
  <c r="AI34" i="2"/>
  <c r="AI20" i="2"/>
  <c r="AF88" i="2"/>
  <c r="AI27" i="2"/>
  <c r="AG63" i="2"/>
  <c r="AF85" i="2"/>
  <c r="AI30" i="2"/>
  <c r="AG60" i="2"/>
  <c r="AF82" i="2"/>
  <c r="AF95" i="2"/>
  <c r="AF79" i="2"/>
  <c r="AI36" i="2"/>
  <c r="I27" i="2"/>
  <c r="I32" i="2"/>
  <c r="I24" i="2"/>
  <c r="I30" i="2"/>
  <c r="I22" i="2"/>
  <c r="I35" i="2"/>
  <c r="I38" i="2"/>
  <c r="I23" i="2"/>
  <c r="I26" i="2"/>
  <c r="I31" i="2"/>
  <c r="I25" i="2"/>
  <c r="I36" i="2"/>
  <c r="I29" i="2"/>
  <c r="I33" i="2"/>
  <c r="I28" i="2"/>
  <c r="I37" i="2"/>
  <c r="I34" i="2"/>
  <c r="I17" i="2"/>
  <c r="I21" i="2"/>
  <c r="I18" i="2"/>
  <c r="I20" i="2"/>
  <c r="I79" i="2"/>
  <c r="I115" i="2"/>
  <c r="AE61" i="2" l="1"/>
  <c r="AE85" i="2"/>
  <c r="AE88" i="2"/>
  <c r="AE79" i="2"/>
  <c r="AE68" i="2"/>
  <c r="AE74" i="2"/>
  <c r="AE70" i="2"/>
  <c r="I89" i="2"/>
  <c r="AE72" i="2"/>
  <c r="AE77" i="2"/>
  <c r="AE76" i="2"/>
  <c r="AE54" i="2"/>
  <c r="AE92" i="2"/>
  <c r="AE103" i="2"/>
  <c r="AE78" i="2"/>
  <c r="AE55" i="2"/>
  <c r="AE75" i="2"/>
  <c r="AE71" i="2"/>
  <c r="AE111" i="2"/>
  <c r="AE69" i="2"/>
  <c r="AE113" i="2"/>
  <c r="AE95" i="2"/>
  <c r="AE98" i="2"/>
  <c r="AE109" i="2"/>
  <c r="AE105" i="2"/>
  <c r="AE93" i="2"/>
  <c r="AE97" i="2"/>
  <c r="AF91" i="2"/>
  <c r="AE91" i="2"/>
  <c r="AE94" i="2"/>
  <c r="AE73" i="2"/>
  <c r="AE101" i="2"/>
  <c r="AE107" i="2"/>
  <c r="AE56" i="2"/>
  <c r="AE80" i="2"/>
  <c r="I87" i="2"/>
  <c r="AE82" i="2"/>
  <c r="I56" i="2"/>
  <c r="I88" i="2"/>
  <c r="I107" i="2"/>
  <c r="I105" i="2"/>
  <c r="I93" i="2"/>
  <c r="AE65" i="2"/>
  <c r="AE24" i="2"/>
  <c r="AE26" i="2"/>
  <c r="I101" i="2"/>
  <c r="I99" i="2"/>
  <c r="I81" i="2"/>
  <c r="I96" i="2"/>
  <c r="I109" i="2"/>
  <c r="I91" i="2"/>
  <c r="I103" i="2"/>
  <c r="I111" i="2"/>
  <c r="I92" i="2"/>
  <c r="I104" i="2"/>
  <c r="I60" i="2"/>
  <c r="I108" i="2"/>
  <c r="I112" i="2"/>
  <c r="I110" i="2"/>
  <c r="I80" i="2"/>
  <c r="I85" i="2"/>
  <c r="I63" i="2"/>
  <c r="I82" i="2"/>
  <c r="I54" i="2"/>
  <c r="I84" i="2"/>
  <c r="I114" i="2"/>
  <c r="I95" i="2"/>
  <c r="I102" i="2"/>
  <c r="I106" i="2"/>
  <c r="AE81" i="2"/>
  <c r="AE62" i="2"/>
  <c r="I68" i="2"/>
  <c r="I66" i="2"/>
  <c r="I78" i="2"/>
  <c r="I71" i="2"/>
  <c r="I52" i="2"/>
  <c r="I75" i="2"/>
  <c r="I73" i="2"/>
  <c r="I46" i="2"/>
  <c r="I57" i="2"/>
  <c r="I51" i="2"/>
  <c r="I49" i="2"/>
  <c r="I76" i="2"/>
  <c r="I44" i="2"/>
  <c r="I77" i="2"/>
  <c r="I59" i="2"/>
  <c r="I45" i="2"/>
  <c r="I67" i="2"/>
  <c r="I53" i="2"/>
  <c r="I50" i="2"/>
  <c r="I47" i="2"/>
  <c r="I62" i="2"/>
  <c r="I48" i="2"/>
  <c r="AE89" i="2"/>
  <c r="I64" i="2"/>
  <c r="I65" i="2"/>
  <c r="I70" i="2"/>
  <c r="I61" i="2"/>
  <c r="I69" i="2"/>
  <c r="AE34" i="2"/>
  <c r="I55" i="2"/>
  <c r="I58" i="2"/>
  <c r="I74" i="2"/>
  <c r="I43" i="2"/>
  <c r="I72" i="2"/>
  <c r="AE64" i="2"/>
  <c r="AE17" i="2"/>
  <c r="AE86" i="2"/>
  <c r="AE28" i="2"/>
  <c r="AE87" i="2"/>
  <c r="AE19" i="2"/>
  <c r="AE60" i="2"/>
  <c r="AE30" i="2"/>
  <c r="AE42" i="2"/>
  <c r="AE49" i="2"/>
  <c r="AE41" i="2"/>
  <c r="AE39" i="2"/>
  <c r="AE40" i="2"/>
  <c r="AI32" i="2"/>
  <c r="AE32" i="2"/>
  <c r="AE59" i="2"/>
  <c r="AE84" i="2"/>
  <c r="AE67" i="2"/>
  <c r="AE52" i="2"/>
  <c r="AE51" i="2"/>
  <c r="AE36" i="2"/>
  <c r="AI58" i="2"/>
  <c r="AE58" i="2"/>
  <c r="AI21" i="2"/>
  <c r="AE21" i="2"/>
  <c r="AE29" i="2"/>
  <c r="AE66" i="2"/>
  <c r="AE83" i="2"/>
  <c r="AE18" i="2"/>
  <c r="AE53" i="2"/>
  <c r="AE20" i="2"/>
  <c r="AE25" i="2"/>
  <c r="AE33" i="2"/>
  <c r="AE31" i="2"/>
  <c r="AE35" i="2"/>
  <c r="AE48" i="2"/>
  <c r="AE22" i="2"/>
  <c r="AE63" i="2"/>
  <c r="AE37" i="2"/>
  <c r="AE47" i="2"/>
  <c r="AI23" i="2"/>
  <c r="AE23" i="2"/>
  <c r="P89" i="2" s="1"/>
  <c r="AE90" i="2"/>
  <c r="AE46" i="2"/>
  <c r="AE38" i="2"/>
  <c r="AE43" i="2"/>
  <c r="AG57" i="2"/>
  <c r="AE57" i="2"/>
  <c r="AE27" i="2"/>
  <c r="P90" i="2" s="1"/>
  <c r="AE45" i="2"/>
  <c r="AE44" i="2"/>
  <c r="AE50" i="2"/>
  <c r="AI29" i="2"/>
  <c r="I94" i="2"/>
  <c r="I113" i="2"/>
  <c r="I19" i="2"/>
  <c r="I83" i="2"/>
  <c r="I98" i="2"/>
  <c r="I97" i="2"/>
  <c r="I90" i="2"/>
  <c r="I100" i="2"/>
  <c r="AG58" i="2"/>
  <c r="I86" i="2"/>
  <c r="P94" i="2"/>
  <c r="P93" i="2"/>
  <c r="P72" i="2" l="1"/>
  <c r="P69" i="2"/>
  <c r="P87" i="2"/>
  <c r="P81" i="2"/>
  <c r="P82" i="2"/>
  <c r="P85" i="2"/>
  <c r="P79" i="2"/>
  <c r="P80" i="2"/>
  <c r="P71" i="2"/>
  <c r="P75" i="2"/>
  <c r="P76" i="2"/>
  <c r="P44" i="2"/>
  <c r="P47" i="2"/>
  <c r="P36" i="2"/>
  <c r="P27" i="2"/>
  <c r="P33" i="2"/>
  <c r="P32" i="2"/>
  <c r="P42" i="2"/>
  <c r="P111" i="2"/>
  <c r="P86" i="2"/>
  <c r="P37" i="2"/>
  <c r="P19" i="2"/>
  <c r="P107" i="2"/>
  <c r="P105" i="2"/>
  <c r="P48" i="2"/>
  <c r="P101" i="2"/>
  <c r="P98" i="2"/>
  <c r="P84" i="2"/>
  <c r="P50" i="2"/>
  <c r="P29" i="2"/>
  <c r="P88" i="2"/>
  <c r="P45" i="2"/>
  <c r="P20" i="2"/>
  <c r="P92" i="2"/>
  <c r="P115" i="2"/>
  <c r="P91" i="2"/>
  <c r="P95" i="2"/>
  <c r="P39" i="2"/>
  <c r="P65" i="2"/>
  <c r="P73" i="2"/>
  <c r="P109" i="2"/>
  <c r="P97" i="2"/>
  <c r="P24" i="2"/>
  <c r="P103" i="2"/>
  <c r="P38" i="2"/>
  <c r="P113" i="2"/>
  <c r="P40" i="2"/>
  <c r="P83" i="2"/>
  <c r="P18" i="2"/>
  <c r="P70" i="2"/>
  <c r="P61" i="2"/>
  <c r="P67" i="2"/>
  <c r="P68" i="2"/>
  <c r="P26" i="2"/>
  <c r="P54" i="2"/>
  <c r="P63" i="2"/>
  <c r="P51" i="2"/>
  <c r="P62" i="2"/>
  <c r="P66" i="2"/>
  <c r="P60" i="2"/>
  <c r="P34" i="2"/>
  <c r="P57" i="2"/>
  <c r="P74" i="2"/>
  <c r="P21" i="2"/>
  <c r="P17" i="2"/>
  <c r="P23" i="2"/>
  <c r="P31" i="2"/>
  <c r="P58" i="2"/>
  <c r="P49" i="2"/>
  <c r="P22" i="2"/>
  <c r="P25" i="2"/>
  <c r="P46" i="2"/>
  <c r="P53" i="2"/>
  <c r="P77" i="2"/>
  <c r="P78" i="2"/>
  <c r="P41" i="2"/>
  <c r="P28" i="2"/>
  <c r="P52" i="2"/>
  <c r="P55" i="2"/>
  <c r="P30" i="2"/>
  <c r="P56" i="2"/>
  <c r="P59" i="2"/>
  <c r="P64" i="2"/>
  <c r="P35" i="2"/>
  <c r="P43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<sst xmlns="http://schemas.openxmlformats.org/spreadsheetml/2006/main" count="3978" uniqueCount="523">
  <si>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</si>
  <si>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</si>
  <si>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</si>
  <si>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</si>
  <si>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</si>
  <si>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</si>
  <si>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</si>
  <si>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</si>
  <si>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</si>
  <si>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</si>
  <si>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</si>
  <si>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</si>
  <si>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</si>
  <si>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</si>
  <si>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</si>
  <si>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</si>
  <si>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</si>
  <si>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</si>
  <si>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</si>
  <si>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</si>
  <si>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</si>
  <si>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</si>
  <si>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</si>
  <si>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</si>
  <si>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</si>
  <si>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</si>
  <si>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</si>
  <si>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</si>
  <si>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</si>
  <si>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</si>
  <si>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</si>
  <si>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</si>
  <si>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</si>
  <si>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</si>
  <si>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</si>
  <si>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</si>
  <si>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</si>
  <si>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</si>
  <si>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</si>
  <si>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</si>
  <si>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</si>
  <si>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</si>
  <si>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</si>
  <si>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</si>
  <si>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</si>
  <si>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</si>
  <si>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</si>
  <si>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</si>
  <si>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</si>
  <si>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</si>
  <si>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</si>
  <si>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</si>
  <si>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</si>
  <si>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</si>
  <si>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</si>
  <si>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</si>
  <si>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</si>
  <si>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</si>
  <si>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</si>
  <si>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</si>
  <si>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</si>
  <si>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</si>
  <si>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</si>
  <si>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</si>
  <si>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</si>
  <si>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</si>
  <si>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</si>
  <si>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</si>
  <si>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</si>
  <si>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</si>
  <si>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</si>
  <si>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</si>
  <si>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</si>
  <si>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</si>
  <si>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</si>
  <si>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</si>
  <si>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</si>
  <si>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</si>
  <si>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</si>
  <si>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</si>
  <si>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</si>
  <si>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</si>
  <si>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</si>
  <si>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</si>
  <si>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</si>
  <si>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</si>
  <si>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</si>
  <si>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</si>
  <si>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</si>
  <si>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</si>
  <si>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</si>
  <si>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</si>
  <si>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</si>
  <si>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</si>
  <si>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</si>
  <si>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</si>
  <si>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</si>
  <si>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</si>
  <si>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</si>
  <si>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</si>
  <si>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</si>
  <si>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</si>
  <si>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</si>
  <si>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</si>
  <si>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</si>
  <si>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</si>
  <si>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</si>
  <si>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</si>
  <si>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</si>
  <si>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</si>
  <si>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</si>
  <si>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</si>
  <si>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</si>
  <si>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</si>
  <si>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</si>
  <si>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</si>
  <si>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</si>
  <si>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</si>
  <si>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</si>
  <si>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</si>
  <si>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</si>
  <si>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</si>
  <si>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</si>
  <si>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</si>
  <si>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</si>
  <si>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</si>
  <si>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</si>
  <si>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</si>
  <si>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</si>
  <si>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</si>
  <si>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</si>
  <si>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</si>
  <si>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</si>
  <si>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</si>
  <si>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</si>
  <si>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</si>
  <si>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</si>
  <si>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</si>
  <si>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</si>
  <si>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</si>
  <si>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</si>
  <si>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</si>
  <si>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</si>
  <si>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</si>
  <si>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</si>
  <si>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</si>
  <si>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</si>
  <si>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</si>
  <si>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</si>
  <si>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</si>
  <si>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</si>
  <si>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</si>
  <si>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</si>
  <si>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</si>
  <si>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</si>
  <si>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</si>
  <si>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</si>
  <si>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</si>
  <si>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</si>
  <si>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</si>
  <si>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</si>
  <si>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</si>
  <si>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</si>
  <si>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</si>
  <si>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</si>
  <si>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</si>
  <si>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</si>
  <si>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</si>
  <si>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</si>
  <si>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</si>
  <si>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</si>
  <si>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</si>
  <si>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</si>
  <si>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</si>
  <si>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</si>
  <si>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</si>
  <si>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</si>
  <si>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</si>
  <si>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</si>
  <si>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</si>
  <si>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</si>
  <si>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</si>
  <si>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</si>
  <si>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</si>
  <si>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</si>
  <si>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</si>
  <si>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</si>
  <si>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</si>
  <si>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</si>
  <si>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</si>
  <si>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</si>
  <si>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</si>
  <si>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</si>
  <si>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</si>
  <si>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</si>
  <si>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</si>
  <si>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</si>
  <si>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</si>
  <si>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</si>
  <si>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</si>
  <si>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</si>
  <si>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</si>
  <si>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</si>
  <si>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</si>
  <si>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</si>
  <si>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</si>
  <si>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</si>
  <si>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</si>
  <si>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</si>
  <si>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</si>
  <si>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</si>
  <si>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</si>
  <si>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</si>
  <si>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</si>
  <si>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</si>
  <si>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</si>
  <si>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</si>
  <si>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</si>
  <si>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</si>
  <si>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</si>
  <si>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</si>
  <si>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</si>
  <si>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</si>
  <si>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</si>
  <si>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</si>
  <si>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</si>
  <si>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</si>
  <si>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</si>
  <si>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</si>
  <si>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</si>
  <si>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</si>
  <si>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</si>
  <si>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</si>
  <si>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</si>
  <si>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</si>
  <si>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</si>
  <si>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</si>
  <si>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</si>
  <si>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</si>
  <si>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</si>
  <si>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</si>
  <si>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</si>
  <si>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</si>
  <si>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</si>
  <si>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</si>
  <si>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</si>
  <si>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</si>
  <si>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</si>
  <si>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</si>
  <si>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</si>
  <si>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</si>
  <si>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</si>
  <si>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</si>
  <si>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</si>
  <si>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</si>
  <si>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</si>
  <si>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</si>
  <si>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</si>
  <si>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</si>
  <si>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</si>
  <si>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</si>
  <si>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</si>
  <si>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</si>
  <si>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</si>
  <si>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</si>
  <si>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</si>
  <si>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</si>
  <si>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</si>
  <si>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</si>
  <si>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</si>
  <si>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</si>
  <si>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</si>
  <si>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</si>
  <si>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</si>
  <si>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</si>
  <si>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</si>
  <si>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</si>
  <si>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</si>
  <si>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</si>
  <si>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</si>
  <si>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</si>
  <si>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</si>
  <si>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</si>
  <si>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</si>
  <si>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</si>
  <si>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</si>
  <si>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</si>
  <si>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</si>
  <si>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</si>
  <si>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</si>
  <si>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</si>
  <si>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</si>
  <si>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</si>
  <si>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</si>
  <si>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</si>
  <si>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</si>
  <si>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</si>
  <si>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</si>
  <si>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</si>
  <si>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</si>
  <si>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</si>
  <si>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</si>
  <si>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</si>
  <si>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</si>
  <si>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</si>
  <si>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</si>
  <si>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</si>
  <si>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</si>
  <si>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</si>
  <si>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</si>
  <si>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</si>
  <si>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</si>
  <si>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</si>
  <si>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</si>
  <si>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</si>
  <si>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</si>
  <si>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</si>
  <si>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</si>
  <si>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</si>
  <si>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</si>
  <si>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</si>
  <si>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</si>
  <si>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</si>
  <si>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</si>
  <si>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</si>
  <si>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</si>
  <si>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</si>
  <si>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</si>
  <si>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</si>
  <si>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</si>
  <si>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</si>
  <si>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</si>
  <si>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</si>
  <si>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</si>
  <si>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</si>
  <si>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</si>
  <si>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</si>
  <si>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</si>
  <si>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</si>
  <si>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</si>
  <si>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</si>
  <si>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</si>
  <si>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</si>
  <si>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</si>
  <si>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</si>
  <si>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</si>
  <si>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</si>
  <si>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</si>
  <si>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</si>
  <si>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</si>
  <si>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</si>
  <si>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</si>
  <si>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</si>
  <si>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</si>
  <si>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</si>
  <si>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</si>
  <si>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</si>
  <si>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</si>
  <si>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</si>
  <si>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</si>
  <si>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</si>
  <si>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</si>
  <si>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</si>
  <si>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</si>
  <si>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</si>
  <si>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</si>
  <si>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</si>
  <si>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</si>
  <si>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</si>
  <si>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</si>
  <si>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</si>
  <si>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</si>
  <si>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</si>
  <si>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</si>
  <si>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</si>
  <si>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</si>
  <si>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</si>
  <si>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</si>
  <si>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</si>
  <si>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</si>
  <si>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</si>
  <si>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</si>
  <si>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</si>
  <si>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</si>
  <si>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</si>
  <si>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</si>
  <si>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</si>
  <si>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</si>
  <si>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</si>
  <si>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</si>
  <si>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</si>
  <si>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</si>
  <si>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</si>
  <si>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</si>
  <si>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</si>
  <si>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</si>
  <si>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</si>
  <si>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</si>
  <si>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</si>
  <si>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</si>
  <si>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</si>
  <si>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</si>
  <si>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</si>
  <si>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</si>
  <si>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</si>
  <si>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body celkem</t>
  </si>
  <si>
    <t>čas celkem</t>
  </si>
  <si>
    <t>pořadí</t>
  </si>
  <si>
    <r>
      <rPr>
        <b/>
        <sz val="12"/>
        <color rgb="FFFF0000"/>
        <rFont val="Calibri"/>
        <family val="2"/>
        <charset val="238"/>
        <scheme val="minor"/>
      </rPr>
      <t>Kalkulátor na celkové pořadí za oba starty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(musí být oba starty a naprosto identické jméno psovoda i psa v obou startech - ideálně na 1. listu kopírovat)</t>
    </r>
  </si>
  <si>
    <t>1. Mistrovství ČR v Rally Obedience</t>
  </si>
  <si>
    <t>KO ČR</t>
  </si>
  <si>
    <t>Tachyon</t>
  </si>
  <si>
    <t>29. - 30. 06. 2024</t>
  </si>
  <si>
    <t>Martina Klein (D)</t>
  </si>
  <si>
    <t>Sandra Vonderstein (D)</t>
  </si>
  <si>
    <t>ANO</t>
  </si>
  <si>
    <t>Lucie</t>
  </si>
  <si>
    <t>Aisha Bella Fanneli</t>
  </si>
  <si>
    <t>BOC</t>
  </si>
  <si>
    <t xml:space="preserve">Božena </t>
  </si>
  <si>
    <t>Arny Von Petrowich</t>
  </si>
  <si>
    <t xml:space="preserve">AUO </t>
  </si>
  <si>
    <t>Michaela</t>
  </si>
  <si>
    <t>Arwen Tartarus nefarius</t>
  </si>
  <si>
    <t>NO</t>
  </si>
  <si>
    <t>Richard</t>
  </si>
  <si>
    <t>Balance Axarzen</t>
  </si>
  <si>
    <t>BOM</t>
  </si>
  <si>
    <t>Zlatuše</t>
  </si>
  <si>
    <t>Briabell z Dubské Hajnice</t>
  </si>
  <si>
    <t>BŠO</t>
  </si>
  <si>
    <t>Ladislava</t>
  </si>
  <si>
    <t>Chérie Christiana Hola-Hopa</t>
  </si>
  <si>
    <t>Marie</t>
  </si>
  <si>
    <t>A Spooky Ticket to Ride</t>
  </si>
  <si>
    <t>AUO</t>
  </si>
  <si>
    <t>Simona</t>
  </si>
  <si>
    <t>A z'Hurta Anatares</t>
  </si>
  <si>
    <t>Pavla</t>
  </si>
  <si>
    <t xml:space="preserve">Caccao IN Unis Kynopolis </t>
  </si>
  <si>
    <t xml:space="preserve">Cayapó Heart od Jezera Vápenice </t>
  </si>
  <si>
    <t>Renata</t>
  </si>
  <si>
    <t>Coudy z Čertovy kazatelny</t>
  </si>
  <si>
    <t>Jitka</t>
  </si>
  <si>
    <t>Henri Hola Hopa</t>
  </si>
  <si>
    <t>Kristýna</t>
  </si>
  <si>
    <t xml:space="preserve">Mind the dog Star </t>
  </si>
  <si>
    <t>Nataša</t>
  </si>
  <si>
    <t>Ti Amo Puro Sogno Lieke Martens</t>
  </si>
  <si>
    <t>NF</t>
  </si>
  <si>
    <t>Yahoodka z Kovárny</t>
  </si>
  <si>
    <t>BOT</t>
  </si>
  <si>
    <t>Veronika</t>
  </si>
  <si>
    <t>Hopsinka Zara z Dančí louky</t>
  </si>
  <si>
    <t>CD</t>
  </si>
  <si>
    <t>Jakub</t>
  </si>
  <si>
    <t>Arnika Strakatá packa</t>
  </si>
  <si>
    <t>CSP</t>
  </si>
  <si>
    <t>Arvika Nella Belavia</t>
  </si>
  <si>
    <t>Petra</t>
  </si>
  <si>
    <t>Cippy Esuatty</t>
  </si>
  <si>
    <t>Alena</t>
  </si>
  <si>
    <t>Freestyle FOX Royal Fellow</t>
  </si>
  <si>
    <t xml:space="preserve">Ivona </t>
  </si>
  <si>
    <t xml:space="preserve">Lilly </t>
  </si>
  <si>
    <t>MIX</t>
  </si>
  <si>
    <t>Monika</t>
  </si>
  <si>
    <t>Maggie</t>
  </si>
  <si>
    <t>Mária</t>
  </si>
  <si>
    <t>Enzo ze Skučáku</t>
  </si>
  <si>
    <t>Dolly Frany Greis</t>
  </si>
  <si>
    <t>Orina z Labského přívozu</t>
  </si>
  <si>
    <t>Dada-Dea Star z Dubské Hajnice</t>
  </si>
  <si>
    <t xml:space="preserve">Sára </t>
  </si>
  <si>
    <t>Enjoy Grey Apeiron</t>
  </si>
  <si>
    <t>Eurielle Hola-Hopa</t>
  </si>
  <si>
    <t>Anna</t>
  </si>
  <si>
    <t>Aroma Chilli Redrob Fenix</t>
  </si>
  <si>
    <t>Barbora</t>
  </si>
  <si>
    <t>Aini Nym Rascabes</t>
  </si>
  <si>
    <t>Acey-Ducey Zip Zap</t>
  </si>
  <si>
    <t>Sabina</t>
  </si>
  <si>
    <t>Faroth Hvězda Els</t>
  </si>
  <si>
    <t>Jana</t>
  </si>
  <si>
    <t>Andy Ranč u kulatého kola</t>
  </si>
  <si>
    <t>Bára</t>
  </si>
  <si>
    <t>Lucky Tajtrlík</t>
  </si>
  <si>
    <t xml:space="preserve">Kateřina </t>
  </si>
  <si>
    <t>Riki</t>
  </si>
  <si>
    <t>Aero Oreo z Ranche na Hranici</t>
  </si>
  <si>
    <t>SHE</t>
  </si>
  <si>
    <t xml:space="preserve"> </t>
  </si>
  <si>
    <t>Dle třídy</t>
  </si>
  <si>
    <t>Richterová Ladislava</t>
  </si>
  <si>
    <t>Bezvodová Lucie</t>
  </si>
  <si>
    <t>Kubešová Božena</t>
  </si>
  <si>
    <t>Chábová Michaela</t>
  </si>
  <si>
    <t>Pech Richard</t>
  </si>
  <si>
    <t>Liščáková Zlatuše</t>
  </si>
  <si>
    <t>Horáková Marie</t>
  </si>
  <si>
    <t>Hušková Simona</t>
  </si>
  <si>
    <t>Kamrádová Pavla</t>
  </si>
  <si>
    <t>Kratěnová Pavla</t>
  </si>
  <si>
    <t>Kolomazníková Renata</t>
  </si>
  <si>
    <t>Štichauerová Jitka</t>
  </si>
  <si>
    <t>Barošová Kristýna</t>
  </si>
  <si>
    <t>van Wyk Nataša</t>
  </si>
  <si>
    <t>Kohlova Marie</t>
  </si>
  <si>
    <t>Kučeriková Veronika</t>
  </si>
  <si>
    <t>Šmerda Jakub</t>
  </si>
  <si>
    <t>Kadeřábková Pavla</t>
  </si>
  <si>
    <t>Sedláčková Petra</t>
  </si>
  <si>
    <t>Smolíková Alena</t>
  </si>
  <si>
    <t>Procházková Ivona</t>
  </si>
  <si>
    <t>Březinová Monika</t>
  </si>
  <si>
    <t>Nowak Mária</t>
  </si>
  <si>
    <t>Musilová Anna</t>
  </si>
  <si>
    <t>Smolková Barbora</t>
  </si>
  <si>
    <t>Míčová Michaela</t>
  </si>
  <si>
    <t>Koubková Sabina</t>
  </si>
  <si>
    <t>Šuláková Jana</t>
  </si>
  <si>
    <t>Sajdoková Bára</t>
  </si>
  <si>
    <t>Jedličková Kateřina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</si>
</sst>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5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theme="0" tint="-0.34998626667073579"/>
      </right>
      <top style="thin">
        <color auto="1"/>
      </top>
      <bottom style="thin">
        <color theme="1"/>
      </bottom>
      <diagonal/>
    </border>
    <border>
      <left style="thick">
        <color rgb="FFFF000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18" fillId="0" borderId="0"/>
    <xf numFmtId="0" fontId="17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8" applyNumberFormat="0" applyFill="0" applyAlignment="0" applyProtection="0"/>
    <xf numFmtId="0" fontId="15" fillId="0" borderId="0"/>
    <xf numFmtId="0" fontId="4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10" fillId="0" borderId="0"/>
    <xf numFmtId="0" fontId="10" fillId="0" borderId="0"/>
    <xf numFmtId="0" fontId="5" fillId="0" borderId="0"/>
  </cellStyleXfs>
  <cellXfs count="524">
    <xf numFmtId="0" fontId="0" fillId="0" borderId="0" xfId="0"/>
    <xf numFmtId="0" fontId="19" fillId="0" borderId="0" xfId="1" applyFont="1"/>
    <xf numFmtId="0" fontId="17" fillId="0" borderId="0" xfId="2"/>
    <xf numFmtId="0" fontId="17" fillId="0" borderId="0" xfId="2" applyAlignment="1">
      <alignment horizontal="center"/>
    </xf>
    <xf numFmtId="0" fontId="20" fillId="0" borderId="0" xfId="1" applyFont="1" applyAlignment="1">
      <alignment vertical="center"/>
    </xf>
    <xf numFmtId="0" fontId="18" fillId="0" borderId="0" xfId="1" applyAlignment="1">
      <alignment vertical="center"/>
    </xf>
    <xf numFmtId="0" fontId="18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18" fillId="0" borderId="0" xfId="1" applyAlignment="1">
      <alignment horizontal="left"/>
    </xf>
    <xf numFmtId="0" fontId="23" fillId="0" borderId="0" xfId="2" applyFont="1" applyAlignment="1">
      <alignment horizontal="center"/>
    </xf>
    <xf numFmtId="49" fontId="25" fillId="0" borderId="0" xfId="0" applyNumberFormat="1" applyFont="1"/>
    <xf numFmtId="49" fontId="26" fillId="0" borderId="0" xfId="0" applyNumberFormat="1" applyFont="1"/>
    <xf numFmtId="0" fontId="27" fillId="0" borderId="0" xfId="0" applyFont="1"/>
    <xf numFmtId="0" fontId="30" fillId="0" borderId="0" xfId="1" applyFont="1" applyAlignment="1">
      <alignment vertical="center"/>
    </xf>
    <xf numFmtId="0" fontId="18" fillId="3" borderId="3" xfId="1" applyFill="1" applyBorder="1"/>
    <xf numFmtId="49" fontId="18" fillId="3" borderId="5" xfId="1" applyNumberFormat="1" applyFill="1" applyBorder="1" applyAlignment="1">
      <alignment horizontal="center"/>
    </xf>
    <xf numFmtId="0" fontId="18" fillId="0" borderId="8" xfId="1" applyBorder="1"/>
    <xf numFmtId="0" fontId="33" fillId="0" borderId="0" xfId="2" applyFont="1"/>
    <xf numFmtId="0" fontId="34" fillId="0" borderId="0" xfId="2" applyFont="1" applyAlignment="1">
      <alignment horizontal="center"/>
    </xf>
    <xf numFmtId="0" fontId="20" fillId="0" borderId="0" xfId="1" applyFont="1" applyAlignment="1">
      <alignment horizontal="center"/>
    </xf>
    <xf numFmtId="0" fontId="18" fillId="0" borderId="7" xfId="1" applyBorder="1" applyAlignment="1">
      <alignment horizontal="center"/>
    </xf>
    <xf numFmtId="0" fontId="31" fillId="0" borderId="0" xfId="0" applyFont="1"/>
    <xf numFmtId="0" fontId="37" fillId="0" borderId="0" xfId="2" applyFont="1"/>
    <xf numFmtId="0" fontId="25" fillId="0" borderId="0" xfId="0" applyFont="1"/>
    <xf numFmtId="0" fontId="38" fillId="0" borderId="0" xfId="0" applyFont="1"/>
    <xf numFmtId="0" fontId="14" fillId="0" borderId="0" xfId="4"/>
    <xf numFmtId="0" fontId="19" fillId="0" borderId="0" xfId="4" applyFont="1"/>
    <xf numFmtId="0" fontId="30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4" fillId="0" borderId="7" xfId="4" applyBorder="1"/>
    <xf numFmtId="0" fontId="14" fillId="3" borderId="6" xfId="4" applyFill="1" applyBorder="1"/>
    <xf numFmtId="49" fontId="14" fillId="3" borderId="43" xfId="4" applyNumberFormat="1" applyFill="1" applyBorder="1" applyAlignment="1">
      <alignment horizontal="center"/>
    </xf>
    <xf numFmtId="0" fontId="40" fillId="0" borderId="20" xfId="1" applyFont="1" applyBorder="1" applyAlignment="1">
      <alignment horizontal="center" vertical="center"/>
    </xf>
    <xf numFmtId="49" fontId="24" fillId="0" borderId="10" xfId="0" applyNumberFormat="1" applyFont="1" applyBorder="1"/>
    <xf numFmtId="0" fontId="0" fillId="0" borderId="44" xfId="0" applyBorder="1"/>
    <xf numFmtId="0" fontId="0" fillId="0" borderId="11" xfId="0" applyBorder="1"/>
    <xf numFmtId="49" fontId="24" fillId="0" borderId="7" xfId="0" applyNumberFormat="1" applyFont="1" applyBorder="1"/>
    <xf numFmtId="0" fontId="0" fillId="0" borderId="7" xfId="0" applyBorder="1"/>
    <xf numFmtId="0" fontId="12" fillId="0" borderId="0" xfId="5"/>
    <xf numFmtId="0" fontId="19" fillId="0" borderId="0" xfId="5" applyFont="1"/>
    <xf numFmtId="0" fontId="12" fillId="0" borderId="0" xfId="6"/>
    <xf numFmtId="0" fontId="30" fillId="0" borderId="0" xfId="6" applyFont="1" applyAlignment="1">
      <alignment vertical="center"/>
    </xf>
    <xf numFmtId="0" fontId="22" fillId="0" borderId="0" xfId="6" applyFont="1" applyAlignment="1">
      <alignment horizontal="left" vertical="center"/>
    </xf>
    <xf numFmtId="0" fontId="12" fillId="0" borderId="0" xfId="6" applyAlignment="1">
      <alignment horizontal="left"/>
    </xf>
    <xf numFmtId="0" fontId="12" fillId="3" borderId="3" xfId="5" applyFill="1" applyBorder="1"/>
    <xf numFmtId="49" fontId="12" fillId="3" borderId="5" xfId="5" applyNumberFormat="1" applyFill="1" applyBorder="1" applyAlignment="1">
      <alignment horizontal="center"/>
    </xf>
    <xf numFmtId="0" fontId="43" fillId="0" borderId="20" xfId="5" applyFont="1" applyBorder="1" applyAlignment="1">
      <alignment horizontal="center" vertical="center"/>
    </xf>
    <xf numFmtId="0" fontId="12" fillId="0" borderId="8" xfId="5" applyBorder="1"/>
    <xf numFmtId="0" fontId="11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5" fillId="4" borderId="7" xfId="0" applyFont="1" applyFill="1" applyBorder="1" applyAlignment="1">
      <alignment horizontal="center"/>
    </xf>
    <xf numFmtId="0" fontId="45" fillId="4" borderId="7" xfId="0" applyFont="1" applyFill="1" applyBorder="1" applyAlignment="1">
      <alignment horizontal="left"/>
    </xf>
    <xf numFmtId="0" fontId="38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38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5" fillId="0" borderId="52" xfId="2" applyFont="1" applyBorder="1" applyAlignment="1">
      <alignment horizontal="left"/>
    </xf>
    <xf numFmtId="0" fontId="15" fillId="0" borderId="1" xfId="2" applyFont="1" applyBorder="1" applyAlignment="1">
      <alignment horizontal="left"/>
    </xf>
    <xf numFmtId="0" fontId="0" fillId="0" borderId="2" xfId="0" applyBorder="1"/>
    <xf numFmtId="0" fontId="14" fillId="0" borderId="66" xfId="4" applyBorder="1"/>
    <xf numFmtId="0" fontId="14" fillId="0" borderId="74" xfId="4" applyBorder="1"/>
    <xf numFmtId="0" fontId="13" fillId="0" borderId="66" xfId="3" applyFont="1" applyBorder="1"/>
    <xf numFmtId="0" fontId="13" fillId="0" borderId="74" xfId="3" applyFont="1" applyBorder="1"/>
    <xf numFmtId="0" fontId="52" fillId="0" borderId="0" xfId="4" applyFont="1"/>
    <xf numFmtId="0" fontId="0" fillId="0" borderId="85" xfId="0" applyBorder="1"/>
    <xf numFmtId="0" fontId="10" fillId="0" borderId="0" xfId="27"/>
    <xf numFmtId="0" fontId="19" fillId="0" borderId="0" xfId="27" applyFont="1"/>
    <xf numFmtId="0" fontId="30" fillId="0" borderId="0" xfId="27" applyFont="1" applyAlignment="1">
      <alignment vertical="center"/>
    </xf>
    <xf numFmtId="0" fontId="10" fillId="0" borderId="0" xfId="28"/>
    <xf numFmtId="0" fontId="20" fillId="0" borderId="0" xfId="27" applyFont="1" applyAlignment="1">
      <alignment horizontal="center"/>
    </xf>
    <xf numFmtId="0" fontId="22" fillId="0" borderId="0" xfId="27" applyFont="1" applyAlignment="1">
      <alignment horizontal="center"/>
    </xf>
    <xf numFmtId="0" fontId="22" fillId="0" borderId="0" xfId="28" applyFont="1" applyAlignment="1">
      <alignment horizontal="left" vertical="center"/>
    </xf>
    <xf numFmtId="0" fontId="10" fillId="0" borderId="0" xfId="28" applyAlignment="1">
      <alignment horizontal="left"/>
    </xf>
    <xf numFmtId="0" fontId="10" fillId="0" borderId="7" xfId="27" applyBorder="1"/>
    <xf numFmtId="0" fontId="10" fillId="3" borderId="6" xfId="27" applyFill="1" applyBorder="1"/>
    <xf numFmtId="49" fontId="10" fillId="3" borderId="43" xfId="27" applyNumberFormat="1" applyFill="1" applyBorder="1" applyAlignment="1">
      <alignment horizontal="center"/>
    </xf>
    <xf numFmtId="0" fontId="10" fillId="0" borderId="8" xfId="27" applyBorder="1"/>
    <xf numFmtId="0" fontId="10" fillId="0" borderId="86" xfId="27" applyBorder="1"/>
    <xf numFmtId="0" fontId="15" fillId="0" borderId="0" xfId="2" applyFont="1"/>
    <xf numFmtId="0" fontId="10" fillId="5" borderId="77" xfId="27" applyFill="1" applyBorder="1" applyAlignment="1" applyProtection="1">
      <alignment horizontal="center" vertical="center"/>
      <protection locked="0"/>
    </xf>
    <xf numFmtId="0" fontId="14" fillId="5" borderId="77" xfId="4" applyFill="1" applyBorder="1" applyAlignment="1" applyProtection="1">
      <alignment horizontal="center" vertical="center"/>
      <protection locked="0"/>
    </xf>
    <xf numFmtId="0" fontId="13" fillId="5" borderId="77" xfId="3" applyFont="1" applyFill="1" applyBorder="1" applyAlignment="1" applyProtection="1">
      <alignment horizontal="center" vertical="center"/>
      <protection locked="0"/>
    </xf>
    <xf numFmtId="0" fontId="9" fillId="5" borderId="77" xfId="3" applyFont="1" applyFill="1" applyBorder="1" applyAlignment="1" applyProtection="1">
      <alignment horizontal="center" vertical="center"/>
      <protection locked="0"/>
    </xf>
    <xf numFmtId="20" fontId="17" fillId="8" borderId="87" xfId="2" applyNumberFormat="1" applyFill="1" applyBorder="1"/>
    <xf numFmtId="0" fontId="15" fillId="7" borderId="7" xfId="2" applyFont="1" applyFill="1" applyBorder="1" applyAlignment="1" applyProtection="1">
      <alignment horizontal="center"/>
      <protection locked="0"/>
    </xf>
    <xf numFmtId="20" fontId="33" fillId="7" borderId="0" xfId="2" applyNumberFormat="1" applyFont="1" applyFill="1" applyProtection="1"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7" fillId="5" borderId="77" xfId="4" applyFont="1" applyFill="1" applyBorder="1" applyAlignment="1" applyProtection="1">
      <alignment horizontal="center" vertical="center"/>
      <protection locked="0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22" fillId="0" borderId="0" xfId="1" applyFont="1"/>
    <xf numFmtId="0" fontId="36" fillId="0" borderId="0" xfId="1" applyFont="1"/>
    <xf numFmtId="0" fontId="20" fillId="9" borderId="88" xfId="1" applyFont="1" applyFill="1" applyBorder="1" applyAlignment="1" applyProtection="1">
      <alignment vertical="center"/>
      <protection locked="0"/>
    </xf>
    <xf numFmtId="164" fontId="31" fillId="0" borderId="0" xfId="0" applyNumberFormat="1" applyFont="1"/>
    <xf numFmtId="0" fontId="50" fillId="0" borderId="0" xfId="1" applyFont="1" applyAlignment="1">
      <alignment horizontal="left" vertical="center" wrapText="1"/>
    </xf>
    <xf numFmtId="49" fontId="28" fillId="2" borderId="3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/>
    </xf>
    <xf numFmtId="49" fontId="29" fillId="2" borderId="51" xfId="0" applyNumberFormat="1" applyFont="1" applyFill="1" applyBorder="1" applyAlignment="1">
      <alignment horizontal="center" vertical="top"/>
    </xf>
    <xf numFmtId="49" fontId="29" fillId="2" borderId="26" xfId="0" applyNumberFormat="1" applyFont="1" applyFill="1" applyBorder="1" applyAlignment="1">
      <alignment horizontal="center" vertical="top"/>
    </xf>
    <xf numFmtId="49" fontId="29" fillId="2" borderId="5" xfId="0" applyNumberFormat="1" applyFont="1" applyFill="1" applyBorder="1" applyAlignment="1">
      <alignment horizontal="center" vertical="top"/>
    </xf>
    <xf numFmtId="0" fontId="20" fillId="2" borderId="3" xfId="2" applyFont="1" applyFill="1" applyBorder="1" applyAlignment="1">
      <alignment horizontal="center" vertical="top"/>
    </xf>
    <xf numFmtId="0" fontId="20" fillId="2" borderId="5" xfId="2" applyFont="1" applyFill="1" applyBorder="1" applyAlignment="1">
      <alignment horizontal="center" vertical="top"/>
    </xf>
    <xf numFmtId="0" fontId="17" fillId="0" borderId="87" xfId="2" applyBorder="1"/>
    <xf numFmtId="0" fontId="20" fillId="0" borderId="0" xfId="29" applyFont="1" applyAlignment="1">
      <alignment vertical="center"/>
    </xf>
    <xf numFmtId="0" fontId="22" fillId="0" borderId="0" xfId="29" applyFont="1" applyAlignment="1">
      <alignment horizontal="left" vertical="center"/>
    </xf>
    <xf numFmtId="166" fontId="0" fillId="0" borderId="0" xfId="0" applyNumberFormat="1"/>
    <xf numFmtId="0" fontId="20" fillId="2" borderId="51" xfId="2" applyFont="1" applyFill="1" applyBorder="1" applyAlignment="1">
      <alignment horizontal="center" vertical="top"/>
    </xf>
    <xf numFmtId="0" fontId="17" fillId="0" borderId="22" xfId="2" applyBorder="1"/>
    <xf numFmtId="166" fontId="17" fillId="0" borderId="89" xfId="2" applyNumberFormat="1" applyBorder="1"/>
    <xf numFmtId="0" fontId="17" fillId="7" borderId="87" xfId="2" applyFill="1" applyBorder="1"/>
    <xf numFmtId="0" fontId="17" fillId="7" borderId="87" xfId="2" applyFill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27" applyFont="1" applyAlignment="1">
      <alignment vertical="top"/>
    </xf>
    <xf numFmtId="0" fontId="53" fillId="0" borderId="0" xfId="27" applyFont="1" applyAlignment="1">
      <alignment horizontal="center"/>
    </xf>
    <xf numFmtId="0" fontId="53" fillId="0" borderId="0" xfId="4" applyFont="1" applyAlignment="1">
      <alignment horizontal="center"/>
    </xf>
    <xf numFmtId="0" fontId="23" fillId="0" borderId="7" xfId="4" applyFont="1" applyBorder="1" applyAlignment="1">
      <alignment horizontal="center" vertical="center"/>
    </xf>
    <xf numFmtId="0" fontId="23" fillId="0" borderId="7" xfId="27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8" fillId="10" borderId="7" xfId="1" applyFill="1" applyBorder="1" applyAlignment="1">
      <alignment horizontal="center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3" fillId="5" borderId="77" xfId="4" applyFont="1" applyFill="1" applyBorder="1" applyAlignment="1" applyProtection="1">
      <alignment horizontal="center" vertical="center"/>
      <protection locked="0"/>
    </xf>
    <xf numFmtId="49" fontId="54" fillId="2" borderId="53" xfId="0" applyNumberFormat="1" applyFont="1" applyFill="1" applyBorder="1" applyAlignment="1">
      <alignment horizontal="center" vertical="top" wrapText="1"/>
    </xf>
    <xf numFmtId="49" fontId="54" fillId="2" borderId="54" xfId="0" applyNumberFormat="1" applyFont="1" applyFill="1" applyBorder="1" applyAlignment="1">
      <alignment horizontal="center" vertical="top"/>
    </xf>
    <xf numFmtId="0" fontId="55" fillId="0" borderId="55" xfId="0" applyFont="1" applyBorder="1" applyProtection="1">
      <protection locked="0"/>
    </xf>
    <xf numFmtId="164" fontId="55" fillId="0" borderId="56" xfId="0" applyNumberFormat="1" applyFont="1" applyBorder="1" applyProtection="1">
      <protection locked="0"/>
    </xf>
    <xf numFmtId="0" fontId="55" fillId="0" borderId="57" xfId="0" applyFont="1" applyBorder="1" applyProtection="1">
      <protection locked="0"/>
    </xf>
    <xf numFmtId="164" fontId="55" fillId="0" borderId="58" xfId="0" applyNumberFormat="1" applyFont="1" applyBorder="1" applyProtection="1">
      <protection locked="0"/>
    </xf>
    <xf numFmtId="0" fontId="55" fillId="0" borderId="59" xfId="0" applyFont="1" applyBorder="1" applyProtection="1">
      <protection locked="0"/>
    </xf>
    <xf numFmtId="164" fontId="55" fillId="0" borderId="60" xfId="0" applyNumberFormat="1" applyFont="1" applyBorder="1" applyProtection="1">
      <protection locked="0"/>
    </xf>
    <xf numFmtId="0" fontId="35" fillId="0" borderId="0" xfId="2" applyFont="1"/>
    <xf numFmtId="0" fontId="15" fillId="7" borderId="11" xfId="2" applyFont="1" applyFill="1" applyBorder="1" applyAlignment="1" applyProtection="1">
      <alignment horizontal="center"/>
      <protection locked="0"/>
    </xf>
    <xf numFmtId="0" fontId="2" fillId="5" borderId="77" xfId="4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58" fillId="0" borderId="0" xfId="1" applyFont="1" applyAlignment="1">
      <alignment horizontal="left" vertical="center" wrapText="1"/>
    </xf>
    <xf numFmtId="20" fontId="17" fillId="8" borderId="7" xfId="2" applyNumberFormat="1" applyFill="1" applyBorder="1"/>
    <xf numFmtId="0" fontId="15" fillId="7" borderId="87" xfId="2" applyFont="1" applyFill="1" applyBorder="1" applyAlignment="1" applyProtection="1">
      <alignment horizontal="center"/>
      <protection locked="0"/>
    </xf>
    <xf numFmtId="0" fontId="32" fillId="2" borderId="3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horizontal="center" vertical="top"/>
    </xf>
    <xf numFmtId="49" fontId="24" fillId="7" borderId="87" xfId="0" applyNumberFormat="1" applyFont="1" applyFill="1" applyBorder="1" applyAlignment="1">
      <alignment horizontal="center"/>
    </xf>
    <xf numFmtId="49" fontId="24" fillId="7" borderId="7" xfId="0" applyNumberFormat="1" applyFont="1" applyFill="1" applyBorder="1" applyAlignment="1">
      <alignment horizontal="center"/>
    </xf>
    <xf numFmtId="0" fontId="15" fillId="0" borderId="20" xfId="2" applyFont="1" applyBorder="1" applyAlignment="1">
      <alignment horizontal="left"/>
    </xf>
    <xf numFmtId="0" fontId="15" fillId="0" borderId="95" xfId="2" applyFont="1" applyBorder="1" applyAlignment="1">
      <alignment horizontal="left"/>
    </xf>
    <xf numFmtId="0" fontId="0" fillId="0" borderId="24" xfId="0" applyBorder="1"/>
    <xf numFmtId="0" fontId="0" fillId="0" borderId="87" xfId="0" applyBorder="1"/>
    <xf numFmtId="0" fontId="17" fillId="0" borderId="7" xfId="2" applyBorder="1"/>
    <xf numFmtId="0" fontId="17" fillId="0" borderId="95" xfId="2" applyBorder="1"/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17" fillId="7" borderId="24" xfId="2" applyFill="1" applyBorder="1" applyAlignment="1">
      <alignment horizontal="center"/>
    </xf>
    <xf numFmtId="0" fontId="20" fillId="2" borderId="43" xfId="2" applyFont="1" applyFill="1" applyBorder="1" applyAlignment="1">
      <alignment horizontal="center" vertical="top"/>
    </xf>
    <xf numFmtId="20" fontId="17" fillId="8" borderId="93" xfId="2" applyNumberFormat="1" applyFill="1" applyBorder="1"/>
    <xf numFmtId="0" fontId="15" fillId="7" borderId="87" xfId="2" applyFont="1" applyFill="1" applyBorder="1" applyAlignment="1">
      <alignment horizontal="center"/>
    </xf>
    <xf numFmtId="0" fontId="15" fillId="7" borderId="87" xfId="2" applyFont="1" applyFill="1" applyBorder="1"/>
    <xf numFmtId="0" fontId="15" fillId="7" borderId="7" xfId="2" applyFont="1" applyFill="1" applyBorder="1" applyAlignment="1">
      <alignment horizontal="center"/>
    </xf>
    <xf numFmtId="0" fontId="15" fillId="7" borderId="7" xfId="2" applyFont="1" applyFill="1" applyBorder="1"/>
    <xf numFmtId="0" fontId="55" fillId="0" borderId="96" xfId="0" applyFont="1" applyBorder="1" applyProtection="1">
      <protection locked="0"/>
    </xf>
    <xf numFmtId="0" fontId="55" fillId="0" borderId="97" xfId="0" applyFont="1" applyBorder="1" applyProtection="1">
      <protection locked="0"/>
    </xf>
    <xf numFmtId="164" fontId="55" fillId="0" borderId="95" xfId="0" applyNumberFormat="1" applyFont="1" applyBorder="1" applyProtection="1">
      <protection locked="0"/>
    </xf>
    <xf numFmtId="0" fontId="51" fillId="0" borderId="0" xfId="1" applyFont="1"/>
    <xf numFmtId="0" fontId="51" fillId="0" borderId="0" xfId="2" applyFont="1"/>
    <xf numFmtId="0" fontId="51" fillId="0" borderId="0" xfId="2" applyFont="1" applyAlignment="1">
      <alignment wrapText="1"/>
    </xf>
    <xf numFmtId="0" fontId="50" fillId="0" borderId="0" xfId="1" applyFont="1" applyAlignment="1">
      <alignment vertical="center" wrapText="1"/>
    </xf>
    <xf numFmtId="0" fontId="25" fillId="0" borderId="98" xfId="0" applyFont="1" applyBorder="1" applyAlignment="1">
      <alignment horizontal="center"/>
    </xf>
    <xf numFmtId="0" fontId="25" fillId="0" borderId="99" xfId="0" applyFont="1" applyBorder="1" applyAlignment="1">
      <alignment horizontal="center"/>
    </xf>
    <xf numFmtId="0" fontId="60" fillId="0" borderId="101" xfId="0" applyFont="1" applyBorder="1" applyAlignment="1">
      <alignment horizontal="center" vertical="center" wrapText="1"/>
    </xf>
    <xf numFmtId="0" fontId="60" fillId="0" borderId="102" xfId="0" applyFont="1" applyBorder="1" applyAlignment="1">
      <alignment horizontal="center" vertical="center" wrapText="1"/>
    </xf>
    <xf numFmtId="0" fontId="25" fillId="0" borderId="103" xfId="0" applyFont="1" applyBorder="1" applyAlignment="1">
      <alignment horizontal="center"/>
    </xf>
    <xf numFmtId="0" fontId="37" fillId="0" borderId="100" xfId="0" applyFont="1" applyBorder="1"/>
    <xf numFmtId="164" fontId="37" fillId="0" borderId="100" xfId="0" applyNumberFormat="1" applyFont="1" applyBorder="1"/>
    <xf numFmtId="0" fontId="37" fillId="11" borderId="100" xfId="0" applyFont="1" applyFill="1" applyBorder="1"/>
    <xf numFmtId="0" fontId="61" fillId="0" borderId="0" xfId="1" applyFont="1" applyAlignment="1">
      <alignment vertical="center" wrapText="1"/>
    </xf>
    <xf numFmtId="0" fontId="61" fillId="0" borderId="0" xfId="1" applyFont="1" applyAlignment="1">
      <alignment horizontal="left" vertical="center" wrapText="1"/>
    </xf>
    <xf numFmtId="0" fontId="62" fillId="0" borderId="0" xfId="1" applyFont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0" fillId="0" borderId="105" xfId="0" applyFont="1" applyBorder="1" applyAlignment="1">
      <alignment horizontal="center" vertical="center" wrapText="1"/>
    </xf>
    <xf numFmtId="0" fontId="57" fillId="2" borderId="104" xfId="0" applyFont="1" applyFill="1" applyBorder="1" applyAlignment="1">
      <alignment horizontal="center" vertical="center" wrapText="1"/>
    </xf>
    <xf numFmtId="0" fontId="20" fillId="2" borderId="106" xfId="2" applyFont="1" applyFill="1" applyBorder="1" applyAlignment="1">
      <alignment horizontal="center" vertical="top"/>
    </xf>
    <xf numFmtId="0" fontId="15" fillId="7" borderId="107" xfId="2" applyFont="1" applyFill="1" applyBorder="1" applyProtection="1">
      <protection locked="0"/>
    </xf>
    <xf numFmtId="0" fontId="15" fillId="7" borderId="108" xfId="2" applyFont="1" applyFill="1" applyBorder="1" applyProtection="1">
      <protection locked="0"/>
    </xf>
    <xf numFmtId="0" fontId="15" fillId="7" borderId="1" xfId="2" applyFont="1" applyFill="1" applyBorder="1" applyProtection="1">
      <protection locked="0"/>
    </xf>
    <xf numFmtId="0" fontId="15" fillId="7" borderId="2" xfId="2" applyFont="1" applyFill="1" applyBorder="1" applyProtection="1">
      <protection locked="0"/>
    </xf>
    <xf numFmtId="0" fontId="15" fillId="7" borderId="22" xfId="2" applyFont="1" applyFill="1" applyBorder="1" applyAlignment="1" applyProtection="1">
      <alignment horizontal="center"/>
      <protection locked="0"/>
    </xf>
    <xf numFmtId="0" fontId="1" fillId="0" borderId="0" xfId="1" applyFont="1"/>
    <xf numFmtId="0" fontId="1" fillId="0" borderId="0" xfId="1" applyFont="1" applyAlignment="1">
      <alignment horizontal="left"/>
    </xf>
    <xf numFmtId="0" fontId="1" fillId="0" borderId="9" xfId="1" applyFont="1" applyBorder="1" applyAlignment="1">
      <alignment horizontal="center"/>
    </xf>
    <xf numFmtId="0" fontId="49" fillId="0" borderId="18" xfId="2" applyFont="1" applyBorder="1" applyAlignment="1">
      <alignment horizontal="left"/>
    </xf>
    <xf numFmtId="0" fontId="20" fillId="2" borderId="4" xfId="2" applyFont="1" applyFill="1" applyBorder="1" applyAlignment="1">
      <alignment horizontal="center" vertical="top"/>
    </xf>
    <xf numFmtId="0" fontId="19" fillId="0" borderId="0" xfId="1" applyFont="1" applyAlignment="1">
      <alignment horizontal="center"/>
    </xf>
    <xf numFmtId="0" fontId="20" fillId="7" borderId="1" xfId="1" applyFont="1" applyFill="1" applyBorder="1" applyAlignment="1" applyProtection="1">
      <alignment horizontal="left" vertical="center"/>
      <protection locked="0"/>
    </xf>
    <xf numFmtId="0" fontId="20" fillId="7" borderId="2" xfId="1" applyFont="1" applyFill="1" applyBorder="1" applyAlignment="1" applyProtection="1">
      <alignment horizontal="left" vertical="center"/>
      <protection locked="0"/>
    </xf>
    <xf numFmtId="0" fontId="1" fillId="9" borderId="1" xfId="1" applyFont="1" applyFill="1" applyBorder="1" applyAlignment="1">
      <alignment horizontal="center" vertical="center"/>
    </xf>
    <xf numFmtId="0" fontId="18" fillId="9" borderId="2" xfId="1" applyFill="1" applyBorder="1" applyAlignment="1">
      <alignment horizontal="center" vertical="center"/>
    </xf>
    <xf numFmtId="0" fontId="1" fillId="5" borderId="1" xfId="1" applyFont="1" applyFill="1" applyBorder="1" applyAlignment="1">
      <alignment horizontal="center" vertical="center"/>
    </xf>
    <xf numFmtId="0" fontId="18" fillId="5" borderId="2" xfId="1" applyFill="1" applyBorder="1" applyAlignment="1">
      <alignment horizontal="center" vertical="center"/>
    </xf>
    <xf numFmtId="0" fontId="1" fillId="0" borderId="9" xfId="1" applyFont="1" applyBorder="1" applyAlignment="1">
      <alignment horizontal="center"/>
    </xf>
    <xf numFmtId="0" fontId="21" fillId="7" borderId="1" xfId="1" applyFont="1" applyFill="1" applyBorder="1" applyAlignment="1" applyProtection="1">
      <alignment horizontal="left" vertical="center"/>
      <protection locked="0"/>
    </xf>
    <xf numFmtId="0" fontId="21" fillId="7" borderId="2" xfId="1" applyFont="1" applyFill="1" applyBorder="1" applyAlignment="1" applyProtection="1">
      <alignment horizontal="left" vertical="center"/>
      <protection locked="0"/>
    </xf>
    <xf numFmtId="14" fontId="20" fillId="7" borderId="1" xfId="1" applyNumberFormat="1" applyFont="1" applyFill="1" applyBorder="1" applyAlignment="1" applyProtection="1">
      <alignment horizontal="left" vertical="center"/>
      <protection locked="0"/>
    </xf>
    <xf numFmtId="14" fontId="20" fillId="7" borderId="2" xfId="1" applyNumberFormat="1" applyFont="1" applyFill="1" applyBorder="1" applyAlignment="1" applyProtection="1">
      <alignment horizontal="left" vertical="center"/>
      <protection locked="0"/>
    </xf>
    <xf numFmtId="0" fontId="64" fillId="0" borderId="12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13" xfId="1" applyFont="1" applyBorder="1" applyAlignment="1">
      <alignment horizontal="center" vertical="center" wrapText="1"/>
    </xf>
    <xf numFmtId="0" fontId="64" fillId="0" borderId="28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27" xfId="1" applyFont="1" applyBorder="1" applyAlignment="1">
      <alignment horizontal="center" vertical="center" wrapText="1"/>
    </xf>
    <xf numFmtId="0" fontId="64" fillId="0" borderId="38" xfId="1" applyFont="1" applyBorder="1" applyAlignment="1">
      <alignment horizontal="center" vertical="center" wrapText="1"/>
    </xf>
    <xf numFmtId="0" fontId="64" fillId="0" borderId="39" xfId="1" applyFont="1" applyBorder="1" applyAlignment="1">
      <alignment horizontal="center" vertical="center" wrapText="1"/>
    </xf>
    <xf numFmtId="0" fontId="64" fillId="0" borderId="46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14" fontId="20" fillId="0" borderId="1" xfId="1" applyNumberFormat="1" applyFont="1" applyBorder="1" applyAlignment="1">
      <alignment horizontal="left" vertical="center"/>
    </xf>
    <xf numFmtId="14" fontId="20" fillId="0" borderId="9" xfId="1" applyNumberFormat="1" applyFont="1" applyBorder="1" applyAlignment="1">
      <alignment horizontal="left" vertical="center"/>
    </xf>
    <xf numFmtId="14" fontId="20" fillId="0" borderId="2" xfId="1" applyNumberFormat="1" applyFont="1" applyBorder="1" applyAlignment="1">
      <alignment horizontal="left" vertical="center"/>
    </xf>
    <xf numFmtId="0" fontId="12" fillId="0" borderId="32" xfId="5" applyBorder="1" applyAlignment="1">
      <alignment horizontal="left" vertical="top"/>
    </xf>
    <xf numFmtId="0" fontId="12" fillId="0" borderId="25" xfId="5" applyBorder="1" applyAlignment="1">
      <alignment horizontal="left" vertical="top"/>
    </xf>
    <xf numFmtId="0" fontId="12" fillId="0" borderId="33" xfId="5" applyBorder="1" applyAlignment="1">
      <alignment horizontal="left" vertical="top"/>
    </xf>
    <xf numFmtId="0" fontId="21" fillId="0" borderId="32" xfId="5" applyFont="1" applyBorder="1" applyAlignment="1">
      <alignment horizontal="left" vertical="top" wrapText="1"/>
    </xf>
    <xf numFmtId="0" fontId="21" fillId="0" borderId="25" xfId="5" applyFont="1" applyBorder="1" applyAlignment="1">
      <alignment horizontal="left" vertical="top" wrapText="1"/>
    </xf>
    <xf numFmtId="0" fontId="21" fillId="0" borderId="33" xfId="5" applyFont="1" applyBorder="1" applyAlignment="1">
      <alignment horizontal="left" vertical="top" wrapText="1"/>
    </xf>
    <xf numFmtId="0" fontId="12" fillId="0" borderId="34" xfId="5" applyBorder="1" applyAlignment="1">
      <alignment horizontal="center"/>
    </xf>
    <xf numFmtId="0" fontId="12" fillId="0" borderId="12" xfId="5" applyBorder="1" applyAlignment="1">
      <alignment horizontal="center" vertical="top"/>
    </xf>
    <xf numFmtId="0" fontId="12" fillId="0" borderId="34" xfId="5" applyBorder="1" applyAlignment="1">
      <alignment horizontal="center" vertical="top"/>
    </xf>
    <xf numFmtId="0" fontId="12" fillId="0" borderId="38" xfId="5" applyBorder="1" applyAlignment="1">
      <alignment horizontal="center" vertical="top"/>
    </xf>
    <xf numFmtId="0" fontId="12" fillId="0" borderId="39" xfId="5" applyBorder="1" applyAlignment="1">
      <alignment horizontal="center" vertical="top"/>
    </xf>
    <xf numFmtId="0" fontId="22" fillId="0" borderId="35" xfId="5" applyFont="1" applyBorder="1" applyAlignment="1">
      <alignment horizontal="left" vertical="top"/>
    </xf>
    <xf numFmtId="0" fontId="22" fillId="0" borderId="36" xfId="5" applyFont="1" applyBorder="1" applyAlignment="1">
      <alignment horizontal="left" vertical="top"/>
    </xf>
    <xf numFmtId="0" fontId="22" fillId="0" borderId="40" xfId="5" applyFont="1" applyBorder="1" applyAlignment="1">
      <alignment horizontal="left" vertical="top"/>
    </xf>
    <xf numFmtId="0" fontId="22" fillId="0" borderId="41" xfId="5" applyFont="1" applyBorder="1" applyAlignment="1">
      <alignment horizontal="left" vertical="top"/>
    </xf>
    <xf numFmtId="0" fontId="12" fillId="0" borderId="34" xfId="5" applyBorder="1" applyAlignment="1">
      <alignment horizontal="left" vertical="top"/>
    </xf>
    <xf numFmtId="0" fontId="12" fillId="0" borderId="39" xfId="5" applyBorder="1" applyAlignment="1">
      <alignment horizontal="left" vertical="top"/>
    </xf>
    <xf numFmtId="0" fontId="12" fillId="0" borderId="35" xfId="5" applyBorder="1" applyAlignment="1">
      <alignment horizontal="center"/>
    </xf>
    <xf numFmtId="0" fontId="12" fillId="0" borderId="37" xfId="5" applyBorder="1" applyAlignment="1">
      <alignment horizontal="center"/>
    </xf>
    <xf numFmtId="0" fontId="12" fillId="0" borderId="36" xfId="5" applyBorder="1" applyAlignment="1">
      <alignment horizontal="center"/>
    </xf>
    <xf numFmtId="0" fontId="12" fillId="0" borderId="40" xfId="5" applyBorder="1" applyAlignment="1">
      <alignment horizontal="center"/>
    </xf>
    <xf numFmtId="0" fontId="12" fillId="0" borderId="42" xfId="5" applyBorder="1" applyAlignment="1">
      <alignment horizontal="center"/>
    </xf>
    <xf numFmtId="0" fontId="12" fillId="0" borderId="41" xfId="5" applyBorder="1" applyAlignment="1">
      <alignment horizontal="center"/>
    </xf>
    <xf numFmtId="0" fontId="12" fillId="0" borderId="10" xfId="5" applyBorder="1" applyAlignment="1">
      <alignment horizontal="center" vertical="center"/>
    </xf>
    <xf numFmtId="0" fontId="12" fillId="0" borderId="29" xfId="5" applyBorder="1" applyAlignment="1">
      <alignment horizontal="center" vertical="center"/>
    </xf>
    <xf numFmtId="0" fontId="44" fillId="0" borderId="0" xfId="5" applyFont="1" applyAlignment="1">
      <alignment horizontal="left"/>
    </xf>
    <xf numFmtId="0" fontId="44" fillId="0" borderId="27" xfId="5" applyFont="1" applyBorder="1" applyAlignment="1">
      <alignment horizontal="left"/>
    </xf>
    <xf numFmtId="0" fontId="12" fillId="0" borderId="28" xfId="5" applyBorder="1" applyAlignment="1">
      <alignment horizontal="center" vertical="center"/>
    </xf>
    <xf numFmtId="0" fontId="12" fillId="0" borderId="21" xfId="5" applyBorder="1" applyAlignment="1">
      <alignment horizontal="center" vertical="center"/>
    </xf>
    <xf numFmtId="0" fontId="12" fillId="0" borderId="31" xfId="5" applyBorder="1" applyAlignment="1">
      <alignment horizontal="center" vertical="center"/>
    </xf>
    <xf numFmtId="0" fontId="12" fillId="0" borderId="24" xfId="5" applyBorder="1" applyAlignment="1">
      <alignment horizontal="center" vertical="center"/>
    </xf>
    <xf numFmtId="0" fontId="12" fillId="0" borderId="22" xfId="5" applyBorder="1" applyAlignment="1">
      <alignment horizontal="center"/>
    </xf>
    <xf numFmtId="0" fontId="12" fillId="0" borderId="23" xfId="5" applyBorder="1" applyAlignment="1">
      <alignment horizontal="center"/>
    </xf>
    <xf numFmtId="0" fontId="12" fillId="0" borderId="24" xfId="5" applyBorder="1" applyAlignment="1">
      <alignment horizontal="center"/>
    </xf>
    <xf numFmtId="0" fontId="12" fillId="0" borderId="1" xfId="5" applyBorder="1" applyAlignment="1">
      <alignment horizontal="center"/>
    </xf>
    <xf numFmtId="0" fontId="12" fillId="0" borderId="30" xfId="5" applyBorder="1" applyAlignment="1">
      <alignment horizontal="center"/>
    </xf>
    <xf numFmtId="0" fontId="20" fillId="0" borderId="0" xfId="6" applyFont="1" applyAlignment="1">
      <alignment horizontal="left" vertical="center"/>
    </xf>
    <xf numFmtId="0" fontId="12" fillId="0" borderId="1" xfId="6" applyBorder="1" applyAlignment="1">
      <alignment horizontal="center" vertical="center"/>
    </xf>
    <xf numFmtId="0" fontId="12" fillId="0" borderId="9" xfId="6" applyBorder="1" applyAlignment="1">
      <alignment horizontal="center" vertical="center"/>
    </xf>
    <xf numFmtId="0" fontId="12" fillId="0" borderId="2" xfId="6" applyBorder="1" applyAlignment="1">
      <alignment horizontal="center" vertical="center"/>
    </xf>
    <xf numFmtId="0" fontId="20" fillId="0" borderId="0" xfId="4" applyFont="1" applyAlignment="1">
      <alignment horizontal="center"/>
    </xf>
    <xf numFmtId="0" fontId="20" fillId="0" borderId="1" xfId="4" applyFont="1" applyBorder="1" applyAlignment="1">
      <alignment horizontal="right"/>
    </xf>
    <xf numFmtId="0" fontId="20" fillId="0" borderId="2" xfId="4" applyFont="1" applyBorder="1" applyAlignment="1">
      <alignment horizontal="right"/>
    </xf>
    <xf numFmtId="0" fontId="20" fillId="0" borderId="17" xfId="4" applyFont="1" applyBorder="1" applyAlignment="1">
      <alignment horizontal="left" vertical="top"/>
    </xf>
    <xf numFmtId="0" fontId="20" fillId="0" borderId="18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0" fillId="0" borderId="20" xfId="4" applyFont="1" applyBorder="1" applyAlignment="1">
      <alignment horizontal="left" vertical="top"/>
    </xf>
    <xf numFmtId="0" fontId="20" fillId="0" borderId="0" xfId="4" applyFont="1" applyAlignment="1">
      <alignment horizontal="left" vertical="top"/>
    </xf>
    <xf numFmtId="0" fontId="20" fillId="0" borderId="21" xfId="4" applyFont="1" applyBorder="1" applyAlignment="1">
      <alignment horizontal="left" vertical="top"/>
    </xf>
    <xf numFmtId="0" fontId="20" fillId="0" borderId="22" xfId="4" applyFont="1" applyBorder="1" applyAlignment="1">
      <alignment horizontal="left" vertical="top"/>
    </xf>
    <xf numFmtId="0" fontId="20" fillId="0" borderId="23" xfId="4" applyFont="1" applyBorder="1" applyAlignment="1">
      <alignment horizontal="left" vertical="top"/>
    </xf>
    <xf numFmtId="0" fontId="20" fillId="0" borderId="24" xfId="4" applyFont="1" applyBorder="1" applyAlignment="1">
      <alignment horizontal="left" vertical="top"/>
    </xf>
    <xf numFmtId="0" fontId="12" fillId="3" borderId="4" xfId="5" applyFill="1" applyBorder="1" applyAlignment="1">
      <alignment horizontal="center"/>
    </xf>
    <xf numFmtId="49" fontId="12" fillId="3" borderId="4" xfId="5" applyNumberFormat="1" applyFill="1" applyBorder="1" applyAlignment="1">
      <alignment horizontal="center"/>
    </xf>
    <xf numFmtId="49" fontId="12" fillId="3" borderId="5" xfId="5" applyNumberFormat="1" applyFill="1" applyBorder="1" applyAlignment="1">
      <alignment horizontal="center"/>
    </xf>
    <xf numFmtId="0" fontId="12" fillId="3" borderId="25" xfId="5" applyFill="1" applyBorder="1" applyAlignment="1">
      <alignment horizontal="center"/>
    </xf>
    <xf numFmtId="0" fontId="12" fillId="3" borderId="26" xfId="5" applyFill="1" applyBorder="1" applyAlignment="1">
      <alignment horizontal="center"/>
    </xf>
    <xf numFmtId="0" fontId="19" fillId="0" borderId="0" xfId="5" applyFont="1" applyAlignment="1">
      <alignment horizontal="center"/>
    </xf>
    <xf numFmtId="0" fontId="11" fillId="0" borderId="1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11" fillId="0" borderId="2" xfId="4" applyFont="1" applyBorder="1" applyAlignment="1">
      <alignment horizontal="left" vertical="center"/>
    </xf>
    <xf numFmtId="0" fontId="20" fillId="0" borderId="0" xfId="6" applyFont="1" applyAlignment="1">
      <alignment horizontal="center" vertical="center"/>
    </xf>
    <xf numFmtId="14" fontId="12" fillId="0" borderId="1" xfId="6" applyNumberFormat="1" applyBorder="1" applyAlignment="1">
      <alignment horizontal="center" vertical="center"/>
    </xf>
    <xf numFmtId="14" fontId="14" fillId="0" borderId="1" xfId="4" applyNumberFormat="1" applyBorder="1" applyAlignment="1">
      <alignment horizontal="center"/>
    </xf>
    <xf numFmtId="0" fontId="14" fillId="0" borderId="2" xfId="4" applyBorder="1" applyAlignment="1">
      <alignment horizontal="center"/>
    </xf>
    <xf numFmtId="0" fontId="14" fillId="0" borderId="38" xfId="4" applyBorder="1" applyAlignment="1">
      <alignment horizontal="left" vertical="top"/>
    </xf>
    <xf numFmtId="0" fontId="14" fillId="0" borderId="39" xfId="4" applyBorder="1" applyAlignment="1">
      <alignment horizontal="left" vertical="top"/>
    </xf>
    <xf numFmtId="0" fontId="14" fillId="0" borderId="46" xfId="4" applyBorder="1" applyAlignment="1">
      <alignment horizontal="left" vertical="top"/>
    </xf>
    <xf numFmtId="0" fontId="21" fillId="0" borderId="38" xfId="4" applyFont="1" applyBorder="1" applyAlignment="1">
      <alignment horizontal="left" vertical="top" wrapText="1"/>
    </xf>
    <xf numFmtId="0" fontId="21" fillId="0" borderId="39" xfId="4" applyFont="1" applyBorder="1" applyAlignment="1">
      <alignment horizontal="left" vertical="top" wrapText="1"/>
    </xf>
    <xf numFmtId="0" fontId="21" fillId="0" borderId="46" xfId="4" applyFont="1" applyBorder="1" applyAlignment="1">
      <alignment horizontal="left" vertical="top" wrapText="1"/>
    </xf>
    <xf numFmtId="0" fontId="14" fillId="0" borderId="34" xfId="4" applyBorder="1" applyAlignment="1">
      <alignment horizontal="center"/>
    </xf>
    <xf numFmtId="0" fontId="14" fillId="0" borderId="12" xfId="4" applyBorder="1" applyAlignment="1">
      <alignment horizontal="center" vertical="top"/>
    </xf>
    <xf numFmtId="0" fontId="14" fillId="0" borderId="34" xfId="4" applyBorder="1" applyAlignment="1">
      <alignment horizontal="center" vertical="top"/>
    </xf>
    <xf numFmtId="0" fontId="14" fillId="0" borderId="38" xfId="4" applyBorder="1" applyAlignment="1">
      <alignment horizontal="center" vertical="top"/>
    </xf>
    <xf numFmtId="0" fontId="14" fillId="0" borderId="39" xfId="4" applyBorder="1" applyAlignment="1">
      <alignment horizontal="center" vertical="top"/>
    </xf>
    <xf numFmtId="0" fontId="22" fillId="0" borderId="35" xfId="4" applyFont="1" applyBorder="1" applyAlignment="1">
      <alignment horizontal="left" vertical="top"/>
    </xf>
    <xf numFmtId="0" fontId="22" fillId="0" borderId="36" xfId="4" applyFont="1" applyBorder="1" applyAlignment="1">
      <alignment horizontal="left" vertical="top"/>
    </xf>
    <xf numFmtId="0" fontId="22" fillId="0" borderId="40" xfId="4" applyFont="1" applyBorder="1" applyAlignment="1">
      <alignment horizontal="left" vertical="top"/>
    </xf>
    <xf numFmtId="0" fontId="22" fillId="0" borderId="41" xfId="4" applyFont="1" applyBorder="1" applyAlignment="1">
      <alignment horizontal="left" vertical="top"/>
    </xf>
    <xf numFmtId="0" fontId="14" fillId="0" borderId="34" xfId="4" applyBorder="1" applyAlignment="1">
      <alignment horizontal="left" vertical="top"/>
    </xf>
    <xf numFmtId="0" fontId="14" fillId="0" borderId="35" xfId="4" applyBorder="1" applyAlignment="1">
      <alignment horizontal="center"/>
    </xf>
    <xf numFmtId="0" fontId="14" fillId="0" borderId="37" xfId="4" applyBorder="1" applyAlignment="1">
      <alignment horizontal="center"/>
    </xf>
    <xf numFmtId="0" fontId="14" fillId="0" borderId="36" xfId="4" applyBorder="1" applyAlignment="1">
      <alignment horizontal="center"/>
    </xf>
    <xf numFmtId="0" fontId="14" fillId="0" borderId="40" xfId="4" applyBorder="1" applyAlignment="1">
      <alignment horizontal="center"/>
    </xf>
    <xf numFmtId="0" fontId="14" fillId="0" borderId="42" xfId="4" applyBorder="1" applyAlignment="1">
      <alignment horizontal="center"/>
    </xf>
    <xf numFmtId="0" fontId="14" fillId="0" borderId="41" xfId="4" applyBorder="1" applyAlignment="1">
      <alignment horizontal="center"/>
    </xf>
    <xf numFmtId="0" fontId="14" fillId="0" borderId="79" xfId="4" applyBorder="1" applyAlignment="1">
      <alignment horizontal="center" vertical="center"/>
    </xf>
    <xf numFmtId="0" fontId="14" fillId="0" borderId="67" xfId="4" applyBorder="1" applyAlignment="1">
      <alignment horizontal="center" vertical="center"/>
    </xf>
    <xf numFmtId="0" fontId="39" fillId="0" borderId="0" xfId="4" applyFont="1" applyAlignment="1">
      <alignment horizontal="left"/>
    </xf>
    <xf numFmtId="0" fontId="39" fillId="0" borderId="27" xfId="4" applyFont="1" applyBorder="1" applyAlignment="1">
      <alignment horizontal="left"/>
    </xf>
    <xf numFmtId="0" fontId="14" fillId="0" borderId="28" xfId="4" applyBorder="1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73" xfId="4" applyBorder="1" applyAlignment="1">
      <alignment horizontal="center" vertical="center"/>
    </xf>
    <xf numFmtId="0" fontId="14" fillId="0" borderId="70" xfId="4" applyBorder="1" applyAlignment="1">
      <alignment horizontal="center" vertical="center"/>
    </xf>
    <xf numFmtId="0" fontId="39" fillId="0" borderId="75" xfId="4" applyFont="1" applyBorder="1" applyAlignment="1">
      <alignment horizontal="left"/>
    </xf>
    <xf numFmtId="0" fontId="14" fillId="0" borderId="68" xfId="4" applyBorder="1" applyAlignment="1">
      <alignment horizontal="center"/>
    </xf>
    <xf numFmtId="0" fontId="14" fillId="0" borderId="69" xfId="4" applyBorder="1" applyAlignment="1">
      <alignment horizontal="center"/>
    </xf>
    <xf numFmtId="0" fontId="14" fillId="0" borderId="70" xfId="4" applyBorder="1" applyAlignment="1">
      <alignment horizontal="center"/>
    </xf>
    <xf numFmtId="0" fontId="14" fillId="0" borderId="71" xfId="4" applyBorder="1" applyAlignment="1">
      <alignment horizontal="center"/>
    </xf>
    <xf numFmtId="0" fontId="14" fillId="0" borderId="72" xfId="4" applyBorder="1" applyAlignment="1">
      <alignment horizontal="center"/>
    </xf>
    <xf numFmtId="0" fontId="14" fillId="0" borderId="65" xfId="4" applyBorder="1" applyAlignment="1">
      <alignment horizontal="center" vertical="center"/>
    </xf>
    <xf numFmtId="0" fontId="39" fillId="0" borderId="18" xfId="4" applyFont="1" applyBorder="1" applyAlignment="1">
      <alignment horizontal="left"/>
    </xf>
    <xf numFmtId="0" fontId="39" fillId="0" borderId="15" xfId="4" applyFont="1" applyBorder="1" applyAlignment="1">
      <alignment horizontal="left"/>
    </xf>
    <xf numFmtId="0" fontId="14" fillId="0" borderId="14" xfId="4" applyBorder="1" applyAlignment="1">
      <alignment horizontal="center" vertical="center"/>
    </xf>
    <xf numFmtId="0" fontId="14" fillId="0" borderId="18" xfId="4" applyBorder="1" applyAlignment="1">
      <alignment horizontal="center" vertical="center"/>
    </xf>
    <xf numFmtId="0" fontId="14" fillId="0" borderId="31" xfId="4" applyBorder="1" applyAlignment="1">
      <alignment horizontal="center" vertical="center"/>
    </xf>
    <xf numFmtId="0" fontId="14" fillId="0" borderId="24" xfId="4" applyBorder="1" applyAlignment="1">
      <alignment horizontal="center" vertical="center"/>
    </xf>
    <xf numFmtId="0" fontId="39" fillId="0" borderId="76" xfId="4" applyFont="1" applyBorder="1" applyAlignment="1">
      <alignment horizontal="left"/>
    </xf>
    <xf numFmtId="0" fontId="14" fillId="0" borderId="20" xfId="4" applyBorder="1" applyAlignment="1">
      <alignment horizontal="center"/>
    </xf>
    <xf numFmtId="0" fontId="14" fillId="0" borderId="23" xfId="4" applyBorder="1" applyAlignment="1">
      <alignment horizontal="center"/>
    </xf>
    <xf numFmtId="0" fontId="14" fillId="0" borderId="24" xfId="4" applyBorder="1" applyAlignment="1">
      <alignment horizontal="center"/>
    </xf>
    <xf numFmtId="0" fontId="14" fillId="0" borderId="1" xfId="4" applyBorder="1" applyAlignment="1">
      <alignment horizontal="center"/>
    </xf>
    <xf numFmtId="0" fontId="14" fillId="0" borderId="30" xfId="4" applyBorder="1" applyAlignment="1">
      <alignment horizontal="center"/>
    </xf>
    <xf numFmtId="0" fontId="14" fillId="3" borderId="44" xfId="4" applyFill="1" applyBorder="1" applyAlignment="1">
      <alignment horizontal="center"/>
    </xf>
    <xf numFmtId="49" fontId="14" fillId="3" borderId="44" xfId="4" applyNumberFormat="1" applyFill="1" applyBorder="1" applyAlignment="1">
      <alignment horizontal="center"/>
    </xf>
    <xf numFmtId="49" fontId="14" fillId="3" borderId="43" xfId="4" applyNumberFormat="1" applyFill="1" applyBorder="1" applyAlignment="1">
      <alignment horizontal="center"/>
    </xf>
    <xf numFmtId="0" fontId="14" fillId="3" borderId="34" xfId="4" applyFill="1" applyBorder="1" applyAlignment="1">
      <alignment horizontal="center"/>
    </xf>
    <xf numFmtId="0" fontId="14" fillId="3" borderId="45" xfId="4" applyFill="1" applyBorder="1" applyAlignment="1">
      <alignment horizontal="center"/>
    </xf>
    <xf numFmtId="0" fontId="14" fillId="0" borderId="78" xfId="4" applyBorder="1" applyAlignment="1">
      <alignment horizontal="center" vertical="center"/>
    </xf>
    <xf numFmtId="0" fontId="39" fillId="0" borderId="61" xfId="4" applyFont="1" applyBorder="1" applyAlignment="1">
      <alignment horizontal="left"/>
    </xf>
    <xf numFmtId="0" fontId="39" fillId="0" borderId="62" xfId="4" applyFont="1" applyBorder="1" applyAlignment="1">
      <alignment horizontal="left"/>
    </xf>
    <xf numFmtId="0" fontId="14" fillId="0" borderId="63" xfId="4" applyBorder="1" applyAlignment="1">
      <alignment horizontal="center" vertical="center"/>
    </xf>
    <xf numFmtId="0" fontId="14" fillId="0" borderId="61" xfId="4" applyBorder="1" applyAlignment="1">
      <alignment horizontal="center" vertical="center"/>
    </xf>
    <xf numFmtId="0" fontId="39" fillId="0" borderId="64" xfId="4" applyFont="1" applyBorder="1" applyAlignment="1">
      <alignment horizontal="left"/>
    </xf>
    <xf numFmtId="0" fontId="19" fillId="0" borderId="0" xfId="4" applyFont="1" applyAlignment="1">
      <alignment horizontal="center"/>
    </xf>
    <xf numFmtId="0" fontId="11" fillId="5" borderId="90" xfId="4" applyFont="1" applyFill="1" applyBorder="1" applyAlignment="1">
      <alignment horizontal="left" vertical="center"/>
    </xf>
    <xf numFmtId="0" fontId="11" fillId="5" borderId="91" xfId="4" applyFont="1" applyFill="1" applyBorder="1" applyAlignment="1">
      <alignment horizontal="left" vertical="center"/>
    </xf>
    <xf numFmtId="0" fontId="11" fillId="5" borderId="92" xfId="4" applyFont="1" applyFill="1" applyBorder="1" applyAlignment="1">
      <alignment horizontal="left" vertical="center"/>
    </xf>
    <xf numFmtId="0" fontId="20" fillId="0" borderId="0" xfId="4" applyFont="1" applyAlignment="1">
      <alignment horizontal="center" vertical="center"/>
    </xf>
    <xf numFmtId="14" fontId="14" fillId="0" borderId="1" xfId="4" applyNumberFormat="1" applyBorder="1" applyAlignment="1">
      <alignment horizontal="center" vertical="center"/>
    </xf>
    <xf numFmtId="0" fontId="14" fillId="0" borderId="9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14" fontId="14" fillId="6" borderId="1" xfId="4" applyNumberFormat="1" applyFill="1" applyBorder="1" applyAlignment="1">
      <alignment horizontal="center"/>
    </xf>
    <xf numFmtId="0" fontId="14" fillId="6" borderId="2" xfId="4" applyFill="1" applyBorder="1" applyAlignment="1">
      <alignment horizontal="center"/>
    </xf>
    <xf numFmtId="14" fontId="4" fillId="6" borderId="1" xfId="4" applyNumberFormat="1" applyFont="1" applyFill="1" applyBorder="1" applyAlignment="1">
      <alignment horizontal="center"/>
    </xf>
    <xf numFmtId="0" fontId="13" fillId="0" borderId="79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8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73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/>
    </xf>
    <xf numFmtId="0" fontId="13" fillId="0" borderId="69" xfId="3" applyFont="1" applyBorder="1" applyAlignment="1">
      <alignment horizontal="center"/>
    </xf>
    <xf numFmtId="0" fontId="13" fillId="0" borderId="70" xfId="3" applyFont="1" applyBorder="1" applyAlignment="1">
      <alignment horizontal="center"/>
    </xf>
    <xf numFmtId="0" fontId="13" fillId="0" borderId="71" xfId="3" applyFont="1" applyBorder="1" applyAlignment="1">
      <alignment horizontal="center"/>
    </xf>
    <xf numFmtId="0" fontId="13" fillId="0" borderId="72" xfId="3" applyFont="1" applyBorder="1" applyAlignment="1">
      <alignment horizontal="center"/>
    </xf>
    <xf numFmtId="0" fontId="13" fillId="0" borderId="65" xfId="3" applyFont="1" applyBorder="1" applyAlignment="1">
      <alignment horizontal="center" vertical="center"/>
    </xf>
    <xf numFmtId="0" fontId="13" fillId="0" borderId="14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31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0" fontId="13" fillId="0" borderId="20" xfId="3" applyFont="1" applyBorder="1" applyAlignment="1">
      <alignment horizontal="center"/>
    </xf>
    <xf numFmtId="0" fontId="13" fillId="0" borderId="23" xfId="3" applyFont="1" applyBorder="1" applyAlignment="1">
      <alignment horizontal="center"/>
    </xf>
    <xf numFmtId="0" fontId="13" fillId="0" borderId="24" xfId="3" applyFont="1" applyBorder="1" applyAlignment="1">
      <alignment horizontal="center"/>
    </xf>
    <xf numFmtId="0" fontId="13" fillId="0" borderId="1" xfId="3" applyFont="1" applyBorder="1" applyAlignment="1">
      <alignment horizontal="center"/>
    </xf>
    <xf numFmtId="0" fontId="13" fillId="0" borderId="30" xfId="3" applyFont="1" applyBorder="1" applyAlignment="1">
      <alignment horizontal="center"/>
    </xf>
    <xf numFmtId="0" fontId="13" fillId="0" borderId="78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1" xfId="3" applyFont="1" applyBorder="1" applyAlignment="1">
      <alignment horizontal="center" vertical="center"/>
    </xf>
    <xf numFmtId="0" fontId="10" fillId="0" borderId="38" xfId="27" applyBorder="1" applyAlignment="1">
      <alignment horizontal="left" vertical="top"/>
    </xf>
    <xf numFmtId="0" fontId="10" fillId="0" borderId="39" xfId="27" applyBorder="1" applyAlignment="1">
      <alignment horizontal="left" vertical="top"/>
    </xf>
    <xf numFmtId="0" fontId="10" fillId="0" borderId="46" xfId="27" applyBorder="1" applyAlignment="1">
      <alignment horizontal="left" vertical="top"/>
    </xf>
    <xf numFmtId="0" fontId="21" fillId="0" borderId="38" xfId="27" applyFont="1" applyBorder="1" applyAlignment="1">
      <alignment horizontal="left" vertical="top" wrapText="1"/>
    </xf>
    <xf numFmtId="0" fontId="21" fillId="0" borderId="39" xfId="27" applyFont="1" applyBorder="1" applyAlignment="1">
      <alignment horizontal="left" vertical="top" wrapText="1"/>
    </xf>
    <xf numFmtId="0" fontId="21" fillId="0" borderId="46" xfId="27" applyFont="1" applyBorder="1" applyAlignment="1">
      <alignment horizontal="left" vertical="top" wrapText="1"/>
    </xf>
    <xf numFmtId="0" fontId="10" fillId="0" borderId="34" xfId="27" applyBorder="1" applyAlignment="1">
      <alignment horizontal="center"/>
    </xf>
    <xf numFmtId="0" fontId="10" fillId="0" borderId="12" xfId="27" applyBorder="1" applyAlignment="1">
      <alignment horizontal="center" vertical="top"/>
    </xf>
    <xf numFmtId="0" fontId="10" fillId="0" borderId="34" xfId="27" applyBorder="1" applyAlignment="1">
      <alignment horizontal="center" vertical="top"/>
    </xf>
    <xf numFmtId="0" fontId="10" fillId="0" borderId="38" xfId="27" applyBorder="1" applyAlignment="1">
      <alignment horizontal="center" vertical="top"/>
    </xf>
    <xf numFmtId="0" fontId="10" fillId="0" borderId="39" xfId="27" applyBorder="1" applyAlignment="1">
      <alignment horizontal="center" vertical="top"/>
    </xf>
    <xf numFmtId="0" fontId="22" fillId="0" borderId="35" xfId="27" applyFont="1" applyBorder="1" applyAlignment="1">
      <alignment horizontal="left" vertical="top"/>
    </xf>
    <xf numFmtId="0" fontId="22" fillId="0" borderId="36" xfId="27" applyFont="1" applyBorder="1" applyAlignment="1">
      <alignment horizontal="left" vertical="top"/>
    </xf>
    <xf numFmtId="0" fontId="22" fillId="0" borderId="40" xfId="27" applyFont="1" applyBorder="1" applyAlignment="1">
      <alignment horizontal="left" vertical="top"/>
    </xf>
    <xf numFmtId="0" fontId="22" fillId="0" borderId="41" xfId="27" applyFont="1" applyBorder="1" applyAlignment="1">
      <alignment horizontal="left" vertical="top"/>
    </xf>
    <xf numFmtId="0" fontId="10" fillId="0" borderId="34" xfId="27" applyBorder="1" applyAlignment="1">
      <alignment horizontal="left" vertical="top"/>
    </xf>
    <xf numFmtId="0" fontId="10" fillId="0" borderId="35" xfId="27" applyBorder="1" applyAlignment="1">
      <alignment horizontal="center"/>
    </xf>
    <xf numFmtId="0" fontId="10" fillId="0" borderId="37" xfId="27" applyBorder="1" applyAlignment="1">
      <alignment horizontal="center"/>
    </xf>
    <xf numFmtId="0" fontId="10" fillId="0" borderId="36" xfId="27" applyBorder="1" applyAlignment="1">
      <alignment horizontal="center"/>
    </xf>
    <xf numFmtId="0" fontId="10" fillId="0" borderId="40" xfId="27" applyBorder="1" applyAlignment="1">
      <alignment horizontal="center"/>
    </xf>
    <xf numFmtId="0" fontId="10" fillId="0" borderId="42" xfId="27" applyBorder="1" applyAlignment="1">
      <alignment horizontal="center"/>
    </xf>
    <xf numFmtId="0" fontId="10" fillId="0" borderId="41" xfId="27" applyBorder="1" applyAlignment="1">
      <alignment horizontal="center"/>
    </xf>
    <xf numFmtId="0" fontId="10" fillId="0" borderId="28" xfId="27" applyBorder="1" applyAlignment="1">
      <alignment horizontal="center" vertical="center"/>
    </xf>
    <xf numFmtId="0" fontId="10" fillId="0" borderId="84" xfId="27" applyBorder="1" applyAlignment="1">
      <alignment horizontal="center" vertical="center"/>
    </xf>
    <xf numFmtId="0" fontId="10" fillId="0" borderId="0" xfId="27" applyAlignment="1">
      <alignment horizontal="center" vertical="center"/>
    </xf>
    <xf numFmtId="0" fontId="10" fillId="0" borderId="38" xfId="27" applyBorder="1" applyAlignment="1">
      <alignment horizontal="center" vertical="center"/>
    </xf>
    <xf numFmtId="0" fontId="10" fillId="0" borderId="82" xfId="27" applyBorder="1" applyAlignment="1">
      <alignment horizontal="center" vertical="center"/>
    </xf>
    <xf numFmtId="0" fontId="10" fillId="0" borderId="81" xfId="27" applyBorder="1" applyAlignment="1">
      <alignment horizontal="center"/>
    </xf>
    <xf numFmtId="0" fontId="10" fillId="0" borderId="39" xfId="27" applyBorder="1" applyAlignment="1">
      <alignment horizontal="center"/>
    </xf>
    <xf numFmtId="0" fontId="10" fillId="0" borderId="82" xfId="27" applyBorder="1" applyAlignment="1">
      <alignment horizontal="center"/>
    </xf>
    <xf numFmtId="0" fontId="10" fillId="0" borderId="83" xfId="27" applyBorder="1" applyAlignment="1">
      <alignment horizontal="center"/>
    </xf>
    <xf numFmtId="0" fontId="10" fillId="0" borderId="16" xfId="27" applyBorder="1" applyAlignment="1">
      <alignment horizontal="center"/>
    </xf>
    <xf numFmtId="0" fontId="10" fillId="0" borderId="29" xfId="27" applyBorder="1" applyAlignment="1">
      <alignment horizontal="center" vertical="center"/>
    </xf>
    <xf numFmtId="0" fontId="10" fillId="0" borderId="31" xfId="27" applyBorder="1" applyAlignment="1">
      <alignment horizontal="center" vertical="center"/>
    </xf>
    <xf numFmtId="0" fontId="10" fillId="0" borderId="24" xfId="27" applyBorder="1" applyAlignment="1">
      <alignment horizontal="center" vertical="center"/>
    </xf>
    <xf numFmtId="0" fontId="10" fillId="0" borderId="20" xfId="27" applyBorder="1" applyAlignment="1">
      <alignment horizontal="center"/>
    </xf>
    <xf numFmtId="0" fontId="10" fillId="0" borderId="23" xfId="27" applyBorder="1" applyAlignment="1">
      <alignment horizontal="center"/>
    </xf>
    <xf numFmtId="0" fontId="10" fillId="0" borderId="24" xfId="27" applyBorder="1" applyAlignment="1">
      <alignment horizontal="center"/>
    </xf>
    <xf numFmtId="0" fontId="10" fillId="0" borderId="1" xfId="27" applyBorder="1" applyAlignment="1">
      <alignment horizontal="center"/>
    </xf>
    <xf numFmtId="0" fontId="10" fillId="0" borderId="30" xfId="27" applyBorder="1" applyAlignment="1">
      <alignment horizontal="center"/>
    </xf>
    <xf numFmtId="0" fontId="10" fillId="3" borderId="44" xfId="27" applyFill="1" applyBorder="1" applyAlignment="1">
      <alignment horizontal="center"/>
    </xf>
    <xf numFmtId="49" fontId="10" fillId="3" borderId="44" xfId="27" applyNumberFormat="1" applyFill="1" applyBorder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0" fontId="10" fillId="3" borderId="34" xfId="27" applyFill="1" applyBorder="1" applyAlignment="1">
      <alignment horizontal="center"/>
    </xf>
    <xf numFmtId="0" fontId="10" fillId="3" borderId="45" xfId="27" applyFill="1" applyBorder="1" applyAlignment="1">
      <alignment horizontal="center"/>
    </xf>
    <xf numFmtId="0" fontId="10" fillId="0" borderId="12" xfId="27" applyBorder="1" applyAlignment="1">
      <alignment horizontal="center" vertical="center"/>
    </xf>
    <xf numFmtId="0" fontId="10" fillId="0" borderId="34" xfId="27" applyBorder="1" applyAlignment="1">
      <alignment horizontal="center" vertical="center"/>
    </xf>
    <xf numFmtId="0" fontId="20" fillId="0" borderId="0" xfId="28" applyFont="1" applyAlignment="1">
      <alignment horizontal="left" vertical="center"/>
    </xf>
    <xf numFmtId="0" fontId="10" fillId="0" borderId="1" xfId="28" applyBorder="1" applyAlignment="1">
      <alignment horizontal="center" vertical="center"/>
    </xf>
    <xf numFmtId="0" fontId="10" fillId="0" borderId="9" xfId="28" applyBorder="1" applyAlignment="1">
      <alignment horizontal="center" vertical="center"/>
    </xf>
    <xf numFmtId="0" fontId="10" fillId="0" borderId="2" xfId="28" applyBorder="1" applyAlignment="1">
      <alignment horizontal="center" vertical="center"/>
    </xf>
    <xf numFmtId="0" fontId="20" fillId="0" borderId="0" xfId="27" applyFont="1" applyAlignment="1">
      <alignment horizontal="center"/>
    </xf>
    <xf numFmtId="0" fontId="20" fillId="0" borderId="1" xfId="27" applyFont="1" applyBorder="1" applyAlignment="1">
      <alignment horizontal="right"/>
    </xf>
    <xf numFmtId="0" fontId="20" fillId="0" borderId="2" xfId="27" applyFont="1" applyBorder="1" applyAlignment="1">
      <alignment horizontal="right"/>
    </xf>
    <xf numFmtId="0" fontId="20" fillId="0" borderId="17" xfId="27" applyFont="1" applyBorder="1" applyAlignment="1">
      <alignment horizontal="left" vertical="top"/>
    </xf>
    <xf numFmtId="0" fontId="20" fillId="0" borderId="18" xfId="27" applyFont="1" applyBorder="1" applyAlignment="1">
      <alignment horizontal="left" vertical="top"/>
    </xf>
    <xf numFmtId="0" fontId="20" fillId="0" borderId="19" xfId="27" applyFont="1" applyBorder="1" applyAlignment="1">
      <alignment horizontal="left" vertical="top"/>
    </xf>
    <xf numFmtId="0" fontId="20" fillId="0" borderId="20" xfId="27" applyFont="1" applyBorder="1" applyAlignment="1">
      <alignment horizontal="left" vertical="top"/>
    </xf>
    <xf numFmtId="0" fontId="20" fillId="0" borderId="0" xfId="27" applyFont="1" applyAlignment="1">
      <alignment horizontal="left" vertical="top"/>
    </xf>
    <xf numFmtId="0" fontId="20" fillId="0" borderId="21" xfId="27" applyFont="1" applyBorder="1" applyAlignment="1">
      <alignment horizontal="left" vertical="top"/>
    </xf>
    <xf numFmtId="0" fontId="20" fillId="0" borderId="22" xfId="27" applyFont="1" applyBorder="1" applyAlignment="1">
      <alignment horizontal="left" vertical="top"/>
    </xf>
    <xf numFmtId="0" fontId="20" fillId="0" borderId="23" xfId="27" applyFont="1" applyBorder="1" applyAlignment="1">
      <alignment horizontal="left" vertical="top"/>
    </xf>
    <xf numFmtId="0" fontId="20" fillId="0" borderId="24" xfId="27" applyFont="1" applyBorder="1" applyAlignment="1">
      <alignment horizontal="left" vertical="top"/>
    </xf>
    <xf numFmtId="0" fontId="19" fillId="0" borderId="0" xfId="27" applyFont="1" applyAlignment="1">
      <alignment horizontal="center"/>
    </xf>
    <xf numFmtId="0" fontId="10" fillId="5" borderId="90" xfId="27" applyFill="1" applyBorder="1" applyAlignment="1">
      <alignment horizontal="left" vertical="center"/>
    </xf>
    <xf numFmtId="0" fontId="10" fillId="5" borderId="91" xfId="27" applyFill="1" applyBorder="1" applyAlignment="1">
      <alignment horizontal="left" vertical="center"/>
    </xf>
    <xf numFmtId="0" fontId="10" fillId="5" borderId="92" xfId="27" applyFill="1" applyBorder="1" applyAlignment="1">
      <alignment horizontal="left" vertical="center"/>
    </xf>
    <xf numFmtId="0" fontId="20" fillId="0" borderId="0" xfId="27" applyFont="1" applyAlignment="1">
      <alignment horizontal="center" vertical="center"/>
    </xf>
    <xf numFmtId="14" fontId="10" fillId="0" borderId="1" xfId="27" applyNumberFormat="1" applyBorder="1" applyAlignment="1">
      <alignment horizontal="center" vertical="center"/>
    </xf>
    <xf numFmtId="0" fontId="10" fillId="0" borderId="9" xfId="27" applyBorder="1" applyAlignment="1">
      <alignment horizontal="center" vertical="center"/>
    </xf>
    <xf numFmtId="0" fontId="10" fillId="0" borderId="2" xfId="27" applyBorder="1" applyAlignment="1">
      <alignment horizontal="center" vertical="center"/>
    </xf>
    <xf numFmtId="0" fontId="10" fillId="0" borderId="1" xfId="27" applyBorder="1" applyAlignment="1">
      <alignment horizontal="left" vertical="center"/>
    </xf>
    <xf numFmtId="0" fontId="10" fillId="0" borderId="9" xfId="27" applyBorder="1" applyAlignment="1">
      <alignment horizontal="left" vertical="center"/>
    </xf>
    <xf numFmtId="0" fontId="10" fillId="0" borderId="2" xfId="27" applyBorder="1" applyAlignment="1">
      <alignment horizontal="left" vertical="center"/>
    </xf>
    <xf numFmtId="14" fontId="10" fillId="6" borderId="1" xfId="27" applyNumberFormat="1" applyFill="1" applyBorder="1" applyAlignment="1">
      <alignment horizontal="center"/>
    </xf>
    <xf numFmtId="0" fontId="10" fillId="6" borderId="2" xfId="27" applyFill="1" applyBorder="1" applyAlignment="1">
      <alignment horizontal="center"/>
    </xf>
    <xf numFmtId="0" fontId="18" fillId="0" borderId="32" xfId="1" applyBorder="1" applyAlignment="1">
      <alignment horizontal="left" vertical="top"/>
    </xf>
    <xf numFmtId="0" fontId="18" fillId="0" borderId="25" xfId="1" applyBorder="1" applyAlignment="1">
      <alignment horizontal="left" vertical="top"/>
    </xf>
    <xf numFmtId="0" fontId="18" fillId="0" borderId="33" xfId="1" applyBorder="1" applyAlignment="1">
      <alignment horizontal="left" vertical="top"/>
    </xf>
    <xf numFmtId="0" fontId="21" fillId="0" borderId="32" xfId="1" applyFont="1" applyBorder="1" applyAlignment="1">
      <alignment horizontal="left" vertical="top" wrapText="1"/>
    </xf>
    <xf numFmtId="0" fontId="21" fillId="0" borderId="25" xfId="1" applyFont="1" applyBorder="1" applyAlignment="1">
      <alignment horizontal="left" vertical="top" wrapText="1"/>
    </xf>
    <xf numFmtId="0" fontId="21" fillId="0" borderId="33" xfId="1" applyFont="1" applyBorder="1" applyAlignment="1">
      <alignment horizontal="left" vertical="top" wrapText="1"/>
    </xf>
    <xf numFmtId="0" fontId="18" fillId="0" borderId="34" xfId="1" applyBorder="1" applyAlignment="1">
      <alignment horizontal="center"/>
    </xf>
    <xf numFmtId="0" fontId="18" fillId="0" borderId="12" xfId="1" applyBorder="1" applyAlignment="1">
      <alignment horizontal="center" vertical="top"/>
    </xf>
    <xf numFmtId="0" fontId="18" fillId="0" borderId="34" xfId="1" applyBorder="1" applyAlignment="1">
      <alignment horizontal="center" vertical="top"/>
    </xf>
    <xf numFmtId="0" fontId="18" fillId="0" borderId="38" xfId="1" applyBorder="1" applyAlignment="1">
      <alignment horizontal="center" vertical="top"/>
    </xf>
    <xf numFmtId="0" fontId="18" fillId="0" borderId="39" xfId="1" applyBorder="1" applyAlignment="1">
      <alignment horizontal="center" vertical="top"/>
    </xf>
    <xf numFmtId="0" fontId="22" fillId="0" borderId="35" xfId="1" applyFont="1" applyBorder="1" applyAlignment="1">
      <alignment horizontal="left" vertical="top"/>
    </xf>
    <xf numFmtId="0" fontId="22" fillId="0" borderId="36" xfId="1" applyFont="1" applyBorder="1" applyAlignment="1">
      <alignment horizontal="left" vertical="top"/>
    </xf>
    <xf numFmtId="0" fontId="22" fillId="0" borderId="40" xfId="1" applyFont="1" applyBorder="1" applyAlignment="1">
      <alignment horizontal="left" vertical="top"/>
    </xf>
    <xf numFmtId="0" fontId="22" fillId="0" borderId="41" xfId="1" applyFont="1" applyBorder="1" applyAlignment="1">
      <alignment horizontal="left" vertical="top"/>
    </xf>
    <xf numFmtId="0" fontId="18" fillId="0" borderId="34" xfId="1" applyBorder="1" applyAlignment="1">
      <alignment horizontal="left" vertical="top"/>
    </xf>
    <xf numFmtId="0" fontId="18" fillId="0" borderId="39" xfId="1" applyBorder="1" applyAlignment="1">
      <alignment horizontal="left" vertical="top"/>
    </xf>
    <xf numFmtId="0" fontId="18" fillId="0" borderId="35" xfId="1" applyBorder="1" applyAlignment="1">
      <alignment horizontal="center"/>
    </xf>
    <xf numFmtId="0" fontId="18" fillId="0" borderId="37" xfId="1" applyBorder="1" applyAlignment="1">
      <alignment horizontal="center"/>
    </xf>
    <xf numFmtId="0" fontId="18" fillId="0" borderId="36" xfId="1" applyBorder="1" applyAlignment="1">
      <alignment horizontal="center"/>
    </xf>
    <xf numFmtId="0" fontId="18" fillId="0" borderId="40" xfId="1" applyBorder="1" applyAlignment="1">
      <alignment horizontal="center"/>
    </xf>
    <xf numFmtId="0" fontId="18" fillId="0" borderId="42" xfId="1" applyBorder="1" applyAlignment="1">
      <alignment horizontal="center"/>
    </xf>
    <xf numFmtId="0" fontId="18" fillId="0" borderId="41" xfId="1" applyBorder="1" applyAlignment="1">
      <alignment horizontal="center"/>
    </xf>
    <xf numFmtId="0" fontId="18" fillId="0" borderId="1" xfId="1" applyBorder="1" applyAlignment="1">
      <alignment horizontal="left" vertical="center"/>
    </xf>
    <xf numFmtId="0" fontId="18" fillId="0" borderId="9" xfId="1" applyBorder="1" applyAlignment="1">
      <alignment horizontal="left" vertical="center"/>
    </xf>
    <xf numFmtId="0" fontId="18" fillId="0" borderId="2" xfId="1" applyBorder="1" applyAlignment="1">
      <alignment horizontal="left" vertical="center"/>
    </xf>
    <xf numFmtId="0" fontId="20" fillId="0" borderId="0" xfId="1" applyFont="1" applyAlignment="1">
      <alignment horizontal="center" vertical="center"/>
    </xf>
    <xf numFmtId="14" fontId="18" fillId="0" borderId="1" xfId="1" applyNumberFormat="1" applyBorder="1" applyAlignment="1">
      <alignment horizontal="center" vertical="center"/>
    </xf>
    <xf numFmtId="0" fontId="18" fillId="0" borderId="9" xfId="1" applyBorder="1" applyAlignment="1">
      <alignment horizontal="center" vertical="center"/>
    </xf>
    <xf numFmtId="0" fontId="18" fillId="0" borderId="2" xfId="1" applyBorder="1" applyAlignment="1">
      <alignment horizontal="center" vertical="center"/>
    </xf>
    <xf numFmtId="0" fontId="18" fillId="0" borderId="22" xfId="1" applyBorder="1" applyAlignment="1">
      <alignment horizontal="center"/>
    </xf>
    <xf numFmtId="0" fontId="18" fillId="0" borderId="23" xfId="1" applyBorder="1" applyAlignment="1">
      <alignment horizontal="center"/>
    </xf>
    <xf numFmtId="0" fontId="18" fillId="0" borderId="24" xfId="1" applyBorder="1" applyAlignment="1">
      <alignment horizontal="center"/>
    </xf>
    <xf numFmtId="0" fontId="18" fillId="0" borderId="1" xfId="1" applyBorder="1" applyAlignment="1">
      <alignment horizontal="center"/>
    </xf>
    <xf numFmtId="0" fontId="18" fillId="0" borderId="30" xfId="1" applyBorder="1" applyAlignment="1">
      <alignment horizontal="center"/>
    </xf>
    <xf numFmtId="0" fontId="21" fillId="0" borderId="1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2" xfId="1" applyFont="1" applyBorder="1" applyAlignment="1">
      <alignment horizontal="left" vertical="center"/>
    </xf>
    <xf numFmtId="0" fontId="20" fillId="0" borderId="0" xfId="1" applyFont="1" applyAlignment="1">
      <alignment horizontal="center"/>
    </xf>
    <xf numFmtId="0" fontId="41" fillId="0" borderId="34" xfId="1" applyFont="1" applyBorder="1" applyAlignment="1">
      <alignment horizontal="left"/>
    </xf>
    <xf numFmtId="0" fontId="41" fillId="0" borderId="13" xfId="1" applyFont="1" applyBorder="1" applyAlignment="1">
      <alignment horizontal="left"/>
    </xf>
    <xf numFmtId="0" fontId="18" fillId="0" borderId="80" xfId="1" applyBorder="1" applyAlignment="1">
      <alignment horizontal="center" vertical="center"/>
    </xf>
    <xf numFmtId="0" fontId="18" fillId="0" borderId="29" xfId="1" applyBorder="1" applyAlignment="1">
      <alignment horizontal="center" vertical="center"/>
    </xf>
    <xf numFmtId="0" fontId="18" fillId="0" borderId="28" xfId="1" applyBorder="1" applyAlignment="1">
      <alignment horizontal="center" vertical="center"/>
    </xf>
    <xf numFmtId="0" fontId="18" fillId="0" borderId="21" xfId="1" applyBorder="1" applyAlignment="1">
      <alignment horizontal="center" vertical="center"/>
    </xf>
    <xf numFmtId="0" fontId="18" fillId="0" borderId="31" xfId="1" applyBorder="1" applyAlignment="1">
      <alignment horizontal="center" vertical="center"/>
    </xf>
    <xf numFmtId="0" fontId="18" fillId="0" borderId="24" xfId="1" applyBorder="1" applyAlignment="1">
      <alignment horizontal="center" vertical="center"/>
    </xf>
    <xf numFmtId="0" fontId="41" fillId="0" borderId="18" xfId="1" applyFont="1" applyBorder="1" applyAlignment="1">
      <alignment horizontal="left"/>
    </xf>
    <xf numFmtId="0" fontId="41" fillId="0" borderId="15" xfId="1" applyFont="1" applyBorder="1" applyAlignment="1">
      <alignment horizontal="left"/>
    </xf>
    <xf numFmtId="0" fontId="18" fillId="3" borderId="4" xfId="1" applyFill="1" applyBorder="1" applyAlignment="1">
      <alignment horizontal="center"/>
    </xf>
    <xf numFmtId="49" fontId="18" fillId="3" borderId="4" xfId="1" applyNumberFormat="1" applyFill="1" applyBorder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8" fillId="10" borderId="1" xfId="1" applyFill="1" applyBorder="1" applyAlignment="1">
      <alignment horizontal="center"/>
    </xf>
    <xf numFmtId="0" fontId="18" fillId="10" borderId="2" xfId="1" applyFill="1" applyBorder="1" applyAlignment="1">
      <alignment horizontal="center"/>
    </xf>
    <xf numFmtId="0" fontId="20" fillId="0" borderId="1" xfId="1" applyFont="1" applyBorder="1" applyAlignment="1">
      <alignment horizontal="right"/>
    </xf>
    <xf numFmtId="0" fontId="20" fillId="0" borderId="2" xfId="1" applyFont="1" applyBorder="1" applyAlignment="1">
      <alignment horizontal="right"/>
    </xf>
    <xf numFmtId="0" fontId="20" fillId="0" borderId="7" xfId="27" applyFont="1" applyBorder="1" applyAlignment="1">
      <alignment horizontal="left" vertical="top"/>
    </xf>
    <xf numFmtId="0" fontId="18" fillId="3" borderId="25" xfId="1" applyFill="1" applyBorder="1" applyAlignment="1">
      <alignment horizontal="center"/>
    </xf>
    <xf numFmtId="0" fontId="18" fillId="3" borderId="26" xfId="1" applyFill="1" applyBorder="1" applyAlignment="1">
      <alignment horizontal="center"/>
    </xf>
    <xf numFmtId="0" fontId="18" fillId="0" borderId="6" xfId="1" applyBorder="1" applyAlignment="1">
      <alignment horizontal="center" vertical="center"/>
    </xf>
    <xf numFmtId="0" fontId="18" fillId="0" borderId="81" xfId="1" applyBorder="1" applyAlignment="1">
      <alignment horizontal="center"/>
    </xf>
    <xf numFmtId="0" fontId="18" fillId="0" borderId="39" xfId="1" applyBorder="1" applyAlignment="1">
      <alignment horizontal="center"/>
    </xf>
    <xf numFmtId="0" fontId="18" fillId="0" borderId="82" xfId="1" applyBorder="1" applyAlignment="1">
      <alignment horizontal="center"/>
    </xf>
    <xf numFmtId="0" fontId="18" fillId="0" borderId="83" xfId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84" xfId="1" applyBorder="1" applyAlignment="1">
      <alignment horizontal="center" vertical="center"/>
    </xf>
    <xf numFmtId="0" fontId="25" fillId="0" borderId="89" xfId="0" applyFont="1" applyBorder="1" applyAlignment="1">
      <alignment horizontal="center"/>
    </xf>
    <xf numFmtId="166" fontId="17" fillId="0" borderId="94" xfId="2" applyNumberFormat="1" applyBorder="1"/>
  </cellXfs>
  <cellStyles count="30">
    <cellStyle name="Ergebnis 1" xfId="7"/>
    <cellStyle name="Ergebnis 1 1" xfId="8"/>
    <cellStyle name="Ergebnis 1 1 1" xfId="9"/>
    <cellStyle name="Ergebnis 1 1 1 1" xfId="10"/>
    <cellStyle name="Ergebnis 1 1 1 1 1" xfId="11"/>
    <cellStyle name="Ergebnis 1 1 1 1 1 1" xfId="12"/>
    <cellStyle name="Ergebnis 1 1 1 1 1 1 1" xfId="13"/>
    <cellStyle name="Ergebnis 1 1 1 1 1 1 1 1" xfId="14"/>
    <cellStyle name="Ergebnis 1 1 1 1 1 1 1 1 1" xfId="15"/>
    <cellStyle name="Normální" xfId="0" builtinId="0"/>
    <cellStyle name="normální 2" xfId="3"/>
    <cellStyle name="normální 2 2" xfId="1"/>
    <cellStyle name="normální 2 2 2" xfId="4"/>
    <cellStyle name="normální 2 2 2 2" xfId="6"/>
    <cellStyle name="normální 2 2 2 2 2" xfId="28"/>
    <cellStyle name="normální 2 2 2 2 3" xfId="29"/>
    <cellStyle name="normální 2 2 2 3" xfId="27"/>
    <cellStyle name="normální 2 3" xfId="5"/>
    <cellStyle name="normální 3" xfId="16"/>
    <cellStyle name="normální 3 2" xfId="2"/>
    <cellStyle name="Standard 2" xfId="17"/>
    <cellStyle name="Überschrift 1 1" xfId="18"/>
    <cellStyle name="Überschrift 1 1 1" xfId="19"/>
    <cellStyle name="Überschrift 1 1 1 1" xfId="20"/>
    <cellStyle name="Überschrift 1 1 1 1 1" xfId="21"/>
    <cellStyle name="Überschrift 1 1 1 1 1 1" xfId="22"/>
    <cellStyle name="Überschrift 1 1 1 1 1 1 1" xfId="23"/>
    <cellStyle name="Überschrift 1 1 1 1 1 1 1 1" xfId="24"/>
    <cellStyle name="Überschrift 1 1 1 1 1 1 1 1 1" xfId="25"/>
    <cellStyle name="Überschrift 1 1 1 1 1 1 1 1 1 1" xfId="26"/>
  </cellStyles>
  <dxfs count="8644"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0</xdr:row>
      <xdr:rowOff>0</xdr:rowOff>
    </xdr:from>
    <xdr:to>
      <xdr:col>23</xdr:col>
      <xdr:colOff>384808</xdr:colOff>
      <xdr:row>31</xdr:row>
      <xdr:rowOff>127907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97786" y="0"/>
          <a:ext cx="8780415" cy="535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238125</xdr:colOff>
      <xdr:row>0</xdr:row>
      <xdr:rowOff>192069</xdr:rowOff>
    </xdr:from>
    <xdr:to>
      <xdr:col>5</xdr:col>
      <xdr:colOff>158253</xdr:colOff>
      <xdr:row>7</xdr:row>
      <xdr:rowOff>63805</xdr:rowOff>
    </xdr:to>
    <xdr:pic>
      <xdr:nvPicPr>
        <xdr:cNvPr id="3" name="Obrázek 3" descr="278738476_5050218961714544_1494439549245506025_n.jpg">
          <a:extLst>
            <a:ext uri="{FF2B5EF4-FFF2-40B4-BE49-F238E27FC236}">
              <a16:creationId xmlns:a16="http://schemas.microsoft.com/office/drawing/2014/main" xmlns="" id="{CC342FC7-B224-4F88-BFA5-CC731DF0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37885" y="192069"/>
          <a:ext cx="872628" cy="8623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742950</xdr:colOff>
      <xdr:row>13</xdr:row>
      <xdr:rowOff>137353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16</xdr:col>
      <xdr:colOff>149678</xdr:colOff>
      <xdr:row>0</xdr:row>
      <xdr:rowOff>0</xdr:rowOff>
    </xdr:from>
    <xdr:to>
      <xdr:col>26</xdr:col>
      <xdr:colOff>672532</xdr:colOff>
      <xdr:row>54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87249" y="0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xmlns="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xmlns="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FFFF00"/>
  </sheetPr>
  <dimension ref="A1:Y117"/>
  <sheetViews>
    <sheetView topLeftCell="A37" zoomScale="70" zoomScaleNormal="70" workbookViewId="0">
      <selection activeCell="P80" sqref="P80"/>
    </sheetView>
  </sheetViews>
  <sheetFormatPr defaultColWidth="9.08984375" defaultRowHeight="14.5" x14ac:dyDescent="0.35"/>
  <cols>
    <col min="1" max="1" width="13.453125" style="3" customWidth="1"/>
    <col min="2" max="2" width="12" style="2" customWidth="1"/>
    <col min="3" max="3" width="24" style="2" customWidth="1"/>
    <col min="4" max="4" width="26.6328125" style="2" customWidth="1"/>
    <col min="5" max="5" width="13.90625" style="2" customWidth="1"/>
    <col min="6" max="6" width="7.36328125" style="2" customWidth="1"/>
    <col min="7" max="7" width="6.54296875" style="2" customWidth="1"/>
    <col min="8" max="8" width="10.36328125" style="2" customWidth="1"/>
    <col min="9" max="9" width="19.453125" style="2" customWidth="1"/>
    <col min="10" max="10" width="7.54296875" style="18" customWidth="1"/>
    <col min="11" max="14" width="9.08984375" style="2"/>
    <col min="15" max="15" width="14.453125" style="2" customWidth="1"/>
    <col min="16" max="16" width="11.6328125" style="2" customWidth="1"/>
    <col min="17" max="16384" width="9.08984375" style="2"/>
  </cols>
  <sheetData>
    <row r="1" spans="1:25" ht="23.5" x14ac:dyDescent="0.55000000000000004">
      <c r="A1" s="193" t="s">
        <v>0</v>
      </c>
      <c r="B1" s="193"/>
      <c r="C1" s="193"/>
      <c r="D1" s="193"/>
      <c r="E1" s="193"/>
      <c r="F1" s="193"/>
      <c r="G1" s="1"/>
      <c r="H1" s="1"/>
      <c r="I1" s="1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84"/>
      <c r="Y1" s="84"/>
    </row>
    <row r="2" spans="1:25" ht="15.5" x14ac:dyDescent="0.35">
      <c r="B2" s="4" t="s">
        <v>1</v>
      </c>
      <c r="C2" s="194" t="s">
        <v>409</v>
      </c>
      <c r="D2" s="195"/>
      <c r="E2" s="5"/>
      <c r="F2" s="5"/>
      <c r="G2" s="5"/>
      <c r="H2" s="84"/>
      <c r="I2" s="84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4"/>
      <c r="W2" s="164"/>
      <c r="X2" s="84"/>
      <c r="Y2" s="84"/>
    </row>
    <row r="3" spans="1:25" ht="3" customHeight="1" x14ac:dyDescent="0.35">
      <c r="B3" s="6"/>
      <c r="C3" s="188"/>
      <c r="D3" s="188"/>
      <c r="E3" s="6"/>
      <c r="F3" s="6"/>
      <c r="G3" s="6"/>
      <c r="H3" s="84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84"/>
      <c r="W3" s="84"/>
      <c r="X3" s="84"/>
      <c r="Y3" s="84"/>
    </row>
    <row r="4" spans="1:25" ht="15.5" x14ac:dyDescent="0.35">
      <c r="B4" s="4" t="s">
        <v>2</v>
      </c>
      <c r="C4" s="201" t="s">
        <v>410</v>
      </c>
      <c r="D4" s="202"/>
      <c r="E4" s="7"/>
      <c r="F4" s="7"/>
      <c r="G4" s="7"/>
      <c r="H4" s="84"/>
      <c r="I4" s="84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4"/>
      <c r="W4" s="164"/>
      <c r="X4" s="164"/>
      <c r="Y4" s="164"/>
    </row>
    <row r="5" spans="1:25" ht="2.25" customHeight="1" x14ac:dyDescent="0.35">
      <c r="B5" s="8"/>
      <c r="C5" s="189"/>
      <c r="D5" s="188"/>
      <c r="E5" s="6"/>
      <c r="F5" s="6"/>
      <c r="G5" s="6"/>
      <c r="H5" s="6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84"/>
      <c r="W5" s="84"/>
      <c r="X5" s="84"/>
      <c r="Y5" s="84"/>
    </row>
    <row r="6" spans="1:25" ht="15.5" x14ac:dyDescent="0.35">
      <c r="B6" s="4" t="s">
        <v>3</v>
      </c>
      <c r="C6" s="194" t="s">
        <v>411</v>
      </c>
      <c r="D6" s="195"/>
      <c r="E6" s="5"/>
      <c r="F6" s="5"/>
      <c r="G6" s="5"/>
      <c r="H6" s="5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4"/>
      <c r="W6" s="164"/>
      <c r="X6" s="164"/>
      <c r="Y6" s="164"/>
    </row>
    <row r="7" spans="1:25" ht="3" customHeight="1" x14ac:dyDescent="0.35">
      <c r="B7" s="8"/>
      <c r="C7" s="189"/>
      <c r="D7" s="188"/>
      <c r="E7" s="6"/>
      <c r="F7" s="6"/>
      <c r="G7" s="6"/>
      <c r="H7" s="6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</row>
    <row r="8" spans="1:25" ht="15.75" customHeight="1" x14ac:dyDescent="0.35">
      <c r="B8" s="4" t="s">
        <v>4</v>
      </c>
      <c r="C8" s="203" t="s">
        <v>412</v>
      </c>
      <c r="D8" s="204"/>
      <c r="E8" s="5"/>
      <c r="F8" s="5"/>
      <c r="G8" s="5"/>
      <c r="H8" s="5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5"/>
      <c r="W8" s="165"/>
      <c r="X8" s="165"/>
      <c r="Y8" s="165"/>
    </row>
    <row r="9" spans="1:25" ht="2.25" customHeight="1" x14ac:dyDescent="0.35">
      <c r="B9" s="8"/>
      <c r="C9" s="189"/>
      <c r="D9" s="188"/>
      <c r="E9" s="6"/>
      <c r="F9" s="6"/>
      <c r="G9" s="6"/>
      <c r="H9" s="6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5"/>
      <c r="W9" s="165"/>
      <c r="X9" s="165"/>
      <c r="Y9" s="165"/>
    </row>
    <row r="10" spans="1:25" ht="15" customHeight="1" x14ac:dyDescent="0.35">
      <c r="B10" s="4" t="s">
        <v>326</v>
      </c>
      <c r="C10" s="194" t="s">
        <v>413</v>
      </c>
      <c r="D10" s="195"/>
      <c r="E10" s="5"/>
      <c r="F10" s="196" t="s">
        <v>333</v>
      </c>
      <c r="G10" s="197"/>
      <c r="H10" s="5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5"/>
      <c r="W10" s="165"/>
      <c r="X10" s="165"/>
      <c r="Y10" s="165"/>
    </row>
    <row r="11" spans="1:25" ht="2.25" customHeight="1" x14ac:dyDescent="0.35">
      <c r="B11" s="8"/>
      <c r="C11" s="190"/>
      <c r="D11" s="190"/>
      <c r="E11" s="6"/>
      <c r="F11" s="6"/>
      <c r="G11" s="6"/>
      <c r="H11" s="6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</row>
    <row r="12" spans="1:25" ht="15" customHeight="1" x14ac:dyDescent="0.35">
      <c r="B12" s="4" t="s">
        <v>327</v>
      </c>
      <c r="C12" s="194" t="s">
        <v>414</v>
      </c>
      <c r="D12" s="195"/>
      <c r="E12" s="5"/>
      <c r="F12" s="198" t="s">
        <v>415</v>
      </c>
      <c r="G12" s="199"/>
      <c r="H12" s="5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5" ht="2.25" customHeight="1" x14ac:dyDescent="0.35">
      <c r="B13" s="8"/>
      <c r="C13" s="200"/>
      <c r="D13" s="200"/>
      <c r="E13" s="6"/>
      <c r="F13" s="6"/>
      <c r="G13" s="6"/>
      <c r="H13" s="6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</row>
    <row r="14" spans="1:25" ht="15" customHeight="1" x14ac:dyDescent="0.35">
      <c r="B14" s="4" t="s">
        <v>328</v>
      </c>
      <c r="C14" s="194"/>
      <c r="D14" s="195"/>
      <c r="E14" s="5"/>
      <c r="F14" s="5"/>
      <c r="G14" s="5"/>
      <c r="H14" s="5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</row>
    <row r="15" spans="1:25" ht="9" customHeight="1" thickBot="1" x14ac:dyDescent="0.5">
      <c r="B15" s="10"/>
      <c r="C15" s="10"/>
      <c r="D15" s="10"/>
      <c r="E15" s="10"/>
      <c r="F15" s="10"/>
      <c r="G15" s="10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</row>
    <row r="16" spans="1:25" ht="28.25" customHeight="1" thickBot="1" x14ac:dyDescent="0.4">
      <c r="A16" s="141" t="s">
        <v>6</v>
      </c>
      <c r="B16" s="192" t="s">
        <v>7</v>
      </c>
      <c r="C16" s="192"/>
      <c r="D16" s="142" t="s">
        <v>8</v>
      </c>
      <c r="E16" s="142" t="s">
        <v>9</v>
      </c>
      <c r="F16" s="142" t="s">
        <v>403</v>
      </c>
      <c r="G16" s="154" t="s">
        <v>80</v>
      </c>
      <c r="H16" s="105" t="s">
        <v>331</v>
      </c>
      <c r="I16" s="106" t="s">
        <v>332</v>
      </c>
      <c r="J16" s="19" t="s">
        <v>336</v>
      </c>
      <c r="P16" s="84"/>
    </row>
    <row r="17" spans="1:15" ht="15.5" thickTop="1" thickBot="1" x14ac:dyDescent="0.4">
      <c r="A17" s="143" t="s">
        <v>30</v>
      </c>
      <c r="B17" s="183" t="s">
        <v>494</v>
      </c>
      <c r="C17" s="184" t="s">
        <v>416</v>
      </c>
      <c r="D17" s="152" t="s">
        <v>417</v>
      </c>
      <c r="E17" s="135" t="s">
        <v>418</v>
      </c>
      <c r="F17" s="187" t="s">
        <v>339</v>
      </c>
      <c r="G17" s="155">
        <v>0.33333333333333331</v>
      </c>
      <c r="H17" s="153" t="s">
        <v>340</v>
      </c>
      <c r="I17" s="114" t="s">
        <v>413</v>
      </c>
      <c r="J17" s="91">
        <v>3.472222222222222E-3</v>
      </c>
      <c r="O17" s="134" t="str">
        <f>CONCATENATE(F17,H17)</f>
        <v>RO31. START</v>
      </c>
    </row>
    <row r="18" spans="1:15" ht="15" thickTop="1" x14ac:dyDescent="0.35">
      <c r="A18" s="144" t="s">
        <v>31</v>
      </c>
      <c r="B18" s="185" t="s">
        <v>495</v>
      </c>
      <c r="C18" s="186" t="s">
        <v>419</v>
      </c>
      <c r="D18" s="151" t="s">
        <v>420</v>
      </c>
      <c r="E18" s="90" t="s">
        <v>421</v>
      </c>
      <c r="F18" s="187" t="s">
        <v>339</v>
      </c>
      <c r="G18" s="89">
        <f t="shared" ref="G18:G81" si="0">G17+J17</f>
        <v>0.33680555555555552</v>
      </c>
      <c r="H18" s="153" t="s">
        <v>340</v>
      </c>
      <c r="I18" s="114" t="s">
        <v>413</v>
      </c>
      <c r="J18" s="91"/>
      <c r="O18" s="134" t="str">
        <f t="shared" ref="O18:O66" si="1">CONCATENATE(F18,H18)</f>
        <v>RO31. START</v>
      </c>
    </row>
    <row r="19" spans="1:15" x14ac:dyDescent="0.35">
      <c r="A19" s="144" t="s">
        <v>32</v>
      </c>
      <c r="B19" s="185" t="s">
        <v>496</v>
      </c>
      <c r="C19" s="186" t="s">
        <v>422</v>
      </c>
      <c r="D19" s="151" t="s">
        <v>423</v>
      </c>
      <c r="E19" s="90" t="s">
        <v>424</v>
      </c>
      <c r="F19" s="187" t="s">
        <v>339</v>
      </c>
      <c r="G19" s="89">
        <f t="shared" si="0"/>
        <v>0.33680555555555552</v>
      </c>
      <c r="H19" s="153" t="s">
        <v>340</v>
      </c>
      <c r="I19" s="114" t="s">
        <v>413</v>
      </c>
      <c r="J19" s="91"/>
      <c r="O19" s="134" t="str">
        <f t="shared" si="1"/>
        <v>RO31. START</v>
      </c>
    </row>
    <row r="20" spans="1:15" x14ac:dyDescent="0.35">
      <c r="A20" s="144" t="s">
        <v>33</v>
      </c>
      <c r="B20" s="185" t="s">
        <v>497</v>
      </c>
      <c r="C20" s="186" t="s">
        <v>425</v>
      </c>
      <c r="D20" s="151" t="s">
        <v>426</v>
      </c>
      <c r="E20" s="90" t="s">
        <v>427</v>
      </c>
      <c r="F20" s="187" t="s">
        <v>339</v>
      </c>
      <c r="G20" s="89">
        <f t="shared" si="0"/>
        <v>0.33680555555555552</v>
      </c>
      <c r="H20" s="153" t="s">
        <v>340</v>
      </c>
      <c r="I20" s="114" t="s">
        <v>413</v>
      </c>
      <c r="J20" s="91"/>
      <c r="O20" s="134" t="str">
        <f t="shared" si="1"/>
        <v>RO31. START</v>
      </c>
    </row>
    <row r="21" spans="1:15" x14ac:dyDescent="0.35">
      <c r="A21" s="144" t="s">
        <v>34</v>
      </c>
      <c r="B21" s="185" t="s">
        <v>498</v>
      </c>
      <c r="C21" s="186" t="s">
        <v>428</v>
      </c>
      <c r="D21" s="151" t="s">
        <v>429</v>
      </c>
      <c r="E21" s="90" t="s">
        <v>430</v>
      </c>
      <c r="F21" s="187" t="s">
        <v>339</v>
      </c>
      <c r="G21" s="89">
        <f t="shared" si="0"/>
        <v>0.33680555555555552</v>
      </c>
      <c r="H21" s="153" t="s">
        <v>340</v>
      </c>
      <c r="I21" s="114" t="s">
        <v>413</v>
      </c>
      <c r="J21" s="91"/>
      <c r="O21" s="134" t="str">
        <f t="shared" si="1"/>
        <v>RO31. START</v>
      </c>
    </row>
    <row r="22" spans="1:15" x14ac:dyDescent="0.35">
      <c r="A22" s="144" t="s">
        <v>35</v>
      </c>
      <c r="B22" s="185" t="s">
        <v>493</v>
      </c>
      <c r="C22" s="186" t="s">
        <v>431</v>
      </c>
      <c r="D22" s="151" t="s">
        <v>432</v>
      </c>
      <c r="E22" s="90" t="s">
        <v>418</v>
      </c>
      <c r="F22" s="187" t="s">
        <v>339</v>
      </c>
      <c r="G22" s="89">
        <f t="shared" si="0"/>
        <v>0.33680555555555552</v>
      </c>
      <c r="H22" s="153" t="s">
        <v>340</v>
      </c>
      <c r="I22" s="114" t="s">
        <v>413</v>
      </c>
      <c r="J22" s="91"/>
      <c r="O22" s="134" t="str">
        <f t="shared" si="1"/>
        <v>RO31. START</v>
      </c>
    </row>
    <row r="23" spans="1:15" x14ac:dyDescent="0.35">
      <c r="A23" s="144" t="s">
        <v>36</v>
      </c>
      <c r="B23" s="185" t="s">
        <v>499</v>
      </c>
      <c r="C23" s="186" t="s">
        <v>433</v>
      </c>
      <c r="D23" s="151" t="s">
        <v>434</v>
      </c>
      <c r="E23" s="90" t="s">
        <v>435</v>
      </c>
      <c r="F23" s="187" t="s">
        <v>339</v>
      </c>
      <c r="G23" s="89">
        <f t="shared" si="0"/>
        <v>0.33680555555555552</v>
      </c>
      <c r="H23" s="153" t="s">
        <v>340</v>
      </c>
      <c r="I23" s="114" t="s">
        <v>413</v>
      </c>
      <c r="J23" s="91"/>
      <c r="O23" s="134" t="str">
        <f t="shared" si="1"/>
        <v>RO31. START</v>
      </c>
    </row>
    <row r="24" spans="1:15" x14ac:dyDescent="0.35">
      <c r="A24" s="144" t="s">
        <v>37</v>
      </c>
      <c r="B24" s="185" t="s">
        <v>500</v>
      </c>
      <c r="C24" s="186" t="s">
        <v>436</v>
      </c>
      <c r="D24" s="151" t="s">
        <v>437</v>
      </c>
      <c r="E24" s="90" t="s">
        <v>427</v>
      </c>
      <c r="F24" s="187" t="s">
        <v>339</v>
      </c>
      <c r="G24" s="89">
        <f t="shared" si="0"/>
        <v>0.33680555555555552</v>
      </c>
      <c r="H24" s="153" t="s">
        <v>340</v>
      </c>
      <c r="I24" s="114" t="s">
        <v>413</v>
      </c>
      <c r="J24" s="91"/>
      <c r="O24" s="134" t="str">
        <f t="shared" si="1"/>
        <v>RO31. START</v>
      </c>
    </row>
    <row r="25" spans="1:15" x14ac:dyDescent="0.35">
      <c r="A25" s="144" t="s">
        <v>38</v>
      </c>
      <c r="B25" s="185" t="s">
        <v>501</v>
      </c>
      <c r="C25" s="186" t="s">
        <v>438</v>
      </c>
      <c r="D25" s="151" t="s">
        <v>439</v>
      </c>
      <c r="E25" s="90" t="s">
        <v>418</v>
      </c>
      <c r="F25" s="187" t="s">
        <v>339</v>
      </c>
      <c r="G25" s="89">
        <f t="shared" si="0"/>
        <v>0.33680555555555552</v>
      </c>
      <c r="H25" s="153" t="s">
        <v>340</v>
      </c>
      <c r="I25" s="114" t="s">
        <v>413</v>
      </c>
      <c r="J25" s="91"/>
      <c r="O25" s="134" t="str">
        <f t="shared" si="1"/>
        <v>RO31. START</v>
      </c>
    </row>
    <row r="26" spans="1:15" x14ac:dyDescent="0.35">
      <c r="A26" s="144" t="s">
        <v>39</v>
      </c>
      <c r="B26" s="185" t="s">
        <v>502</v>
      </c>
      <c r="C26" s="186" t="s">
        <v>438</v>
      </c>
      <c r="D26" s="151" t="s">
        <v>440</v>
      </c>
      <c r="E26" s="90" t="s">
        <v>421</v>
      </c>
      <c r="F26" s="187" t="s">
        <v>339</v>
      </c>
      <c r="G26" s="89">
        <f t="shared" si="0"/>
        <v>0.33680555555555552</v>
      </c>
      <c r="H26" s="153" t="s">
        <v>340</v>
      </c>
      <c r="I26" s="114" t="s">
        <v>413</v>
      </c>
      <c r="J26" s="91"/>
      <c r="O26" s="134" t="str">
        <f t="shared" si="1"/>
        <v>RO31. START</v>
      </c>
    </row>
    <row r="27" spans="1:15" x14ac:dyDescent="0.35">
      <c r="A27" s="144" t="s">
        <v>40</v>
      </c>
      <c r="B27" s="185" t="s">
        <v>503</v>
      </c>
      <c r="C27" s="186" t="s">
        <v>441</v>
      </c>
      <c r="D27" s="151" t="s">
        <v>442</v>
      </c>
      <c r="E27" s="90" t="s">
        <v>418</v>
      </c>
      <c r="F27" s="187" t="s">
        <v>339</v>
      </c>
      <c r="G27" s="89">
        <f t="shared" si="0"/>
        <v>0.33680555555555552</v>
      </c>
      <c r="H27" s="153" t="s">
        <v>340</v>
      </c>
      <c r="I27" s="114" t="s">
        <v>413</v>
      </c>
      <c r="J27" s="91"/>
      <c r="O27" s="134" t="str">
        <f t="shared" si="1"/>
        <v>RO31. START</v>
      </c>
    </row>
    <row r="28" spans="1:15" x14ac:dyDescent="0.35">
      <c r="A28" s="144" t="s">
        <v>41</v>
      </c>
      <c r="B28" s="185" t="s">
        <v>504</v>
      </c>
      <c r="C28" s="186" t="s">
        <v>443</v>
      </c>
      <c r="D28" s="151" t="s">
        <v>444</v>
      </c>
      <c r="E28" s="90" t="s">
        <v>418</v>
      </c>
      <c r="F28" s="187" t="s">
        <v>339</v>
      </c>
      <c r="G28" s="89">
        <f t="shared" si="0"/>
        <v>0.33680555555555552</v>
      </c>
      <c r="H28" s="153" t="s">
        <v>340</v>
      </c>
      <c r="I28" s="114" t="s">
        <v>413</v>
      </c>
      <c r="J28" s="91"/>
      <c r="O28" s="134" t="str">
        <f t="shared" si="1"/>
        <v>RO31. START</v>
      </c>
    </row>
    <row r="29" spans="1:15" x14ac:dyDescent="0.35">
      <c r="A29" s="144" t="s">
        <v>42</v>
      </c>
      <c r="B29" s="185" t="s">
        <v>505</v>
      </c>
      <c r="C29" s="186" t="s">
        <v>445</v>
      </c>
      <c r="D29" s="151" t="s">
        <v>446</v>
      </c>
      <c r="E29" s="90" t="s">
        <v>418</v>
      </c>
      <c r="F29" s="187" t="s">
        <v>339</v>
      </c>
      <c r="G29" s="89">
        <f t="shared" si="0"/>
        <v>0.33680555555555552</v>
      </c>
      <c r="H29" s="153" t="s">
        <v>340</v>
      </c>
      <c r="I29" s="114" t="s">
        <v>413</v>
      </c>
      <c r="J29" s="91"/>
      <c r="O29" s="134" t="str">
        <f t="shared" si="1"/>
        <v>RO31. START</v>
      </c>
    </row>
    <row r="30" spans="1:15" x14ac:dyDescent="0.35">
      <c r="A30" s="144" t="s">
        <v>43</v>
      </c>
      <c r="B30" s="185" t="s">
        <v>506</v>
      </c>
      <c r="C30" s="186" t="s">
        <v>447</v>
      </c>
      <c r="D30" s="151" t="s">
        <v>448</v>
      </c>
      <c r="E30" s="90" t="s">
        <v>449</v>
      </c>
      <c r="F30" s="187" t="s">
        <v>339</v>
      </c>
      <c r="G30" s="89">
        <f t="shared" si="0"/>
        <v>0.33680555555555552</v>
      </c>
      <c r="H30" s="153" t="s">
        <v>340</v>
      </c>
      <c r="I30" s="114" t="s">
        <v>413</v>
      </c>
      <c r="J30" s="91"/>
      <c r="O30" s="134" t="str">
        <f t="shared" si="1"/>
        <v>RO31. START</v>
      </c>
    </row>
    <row r="31" spans="1:15" x14ac:dyDescent="0.35">
      <c r="A31" s="144" t="s">
        <v>44</v>
      </c>
      <c r="B31" s="185" t="s">
        <v>507</v>
      </c>
      <c r="C31" s="186" t="s">
        <v>433</v>
      </c>
      <c r="D31" s="151" t="s">
        <v>450</v>
      </c>
      <c r="E31" s="90" t="s">
        <v>451</v>
      </c>
      <c r="F31" s="187" t="s">
        <v>339</v>
      </c>
      <c r="G31" s="89">
        <f t="shared" si="0"/>
        <v>0.33680555555555552</v>
      </c>
      <c r="H31" s="153" t="s">
        <v>340</v>
      </c>
      <c r="I31" s="114" t="s">
        <v>413</v>
      </c>
      <c r="J31" s="91"/>
      <c r="O31" s="134" t="str">
        <f t="shared" si="1"/>
        <v>RO31. START</v>
      </c>
    </row>
    <row r="32" spans="1:15" x14ac:dyDescent="0.35">
      <c r="A32" s="144" t="s">
        <v>45</v>
      </c>
      <c r="B32" s="185" t="s">
        <v>508</v>
      </c>
      <c r="C32" s="186" t="s">
        <v>452</v>
      </c>
      <c r="D32" s="151" t="s">
        <v>453</v>
      </c>
      <c r="E32" s="90" t="s">
        <v>454</v>
      </c>
      <c r="F32" s="187" t="s">
        <v>339</v>
      </c>
      <c r="G32" s="89">
        <f t="shared" si="0"/>
        <v>0.33680555555555552</v>
      </c>
      <c r="H32" s="153" t="s">
        <v>340</v>
      </c>
      <c r="I32" s="114" t="s">
        <v>413</v>
      </c>
      <c r="J32" s="91"/>
      <c r="O32" s="134" t="str">
        <f t="shared" si="1"/>
        <v>RO31. START</v>
      </c>
    </row>
    <row r="33" spans="1:15" x14ac:dyDescent="0.35">
      <c r="A33" s="144" t="s">
        <v>46</v>
      </c>
      <c r="B33" s="185" t="s">
        <v>509</v>
      </c>
      <c r="C33" s="186" t="s">
        <v>455</v>
      </c>
      <c r="D33" s="151" t="s">
        <v>456</v>
      </c>
      <c r="E33" s="90" t="s">
        <v>457</v>
      </c>
      <c r="F33" s="187" t="s">
        <v>339</v>
      </c>
      <c r="G33" s="89">
        <f t="shared" si="0"/>
        <v>0.33680555555555552</v>
      </c>
      <c r="H33" s="153" t="s">
        <v>340</v>
      </c>
      <c r="I33" s="114" t="s">
        <v>413</v>
      </c>
      <c r="J33" s="91"/>
      <c r="O33" s="134" t="str">
        <f t="shared" si="1"/>
        <v>RO31. START</v>
      </c>
    </row>
    <row r="34" spans="1:15" x14ac:dyDescent="0.35">
      <c r="A34" s="144" t="s">
        <v>47</v>
      </c>
      <c r="B34" s="185" t="s">
        <v>510</v>
      </c>
      <c r="C34" s="186" t="s">
        <v>438</v>
      </c>
      <c r="D34" s="151" t="s">
        <v>458</v>
      </c>
      <c r="E34" s="90" t="s">
        <v>457</v>
      </c>
      <c r="F34" s="187" t="s">
        <v>339</v>
      </c>
      <c r="G34" s="89">
        <f t="shared" si="0"/>
        <v>0.33680555555555552</v>
      </c>
      <c r="H34" s="153" t="s">
        <v>340</v>
      </c>
      <c r="I34" s="114" t="s">
        <v>413</v>
      </c>
      <c r="J34" s="91"/>
      <c r="O34" s="134" t="str">
        <f t="shared" si="1"/>
        <v>RO31. START</v>
      </c>
    </row>
    <row r="35" spans="1:15" x14ac:dyDescent="0.35">
      <c r="A35" s="144" t="s">
        <v>48</v>
      </c>
      <c r="B35" s="185" t="s">
        <v>511</v>
      </c>
      <c r="C35" s="186" t="s">
        <v>459</v>
      </c>
      <c r="D35" s="151" t="s">
        <v>460</v>
      </c>
      <c r="E35" s="90" t="s">
        <v>418</v>
      </c>
      <c r="F35" s="187" t="s">
        <v>339</v>
      </c>
      <c r="G35" s="89">
        <f t="shared" si="0"/>
        <v>0.33680555555555552</v>
      </c>
      <c r="H35" s="153" t="s">
        <v>340</v>
      </c>
      <c r="I35" s="114" t="s">
        <v>413</v>
      </c>
      <c r="J35" s="91"/>
      <c r="O35" s="134" t="str">
        <f t="shared" si="1"/>
        <v>RO31. START</v>
      </c>
    </row>
    <row r="36" spans="1:15" x14ac:dyDescent="0.35">
      <c r="A36" s="144" t="s">
        <v>49</v>
      </c>
      <c r="B36" s="185" t="s">
        <v>512</v>
      </c>
      <c r="C36" s="186" t="s">
        <v>461</v>
      </c>
      <c r="D36" s="151" t="s">
        <v>462</v>
      </c>
      <c r="E36" s="90" t="s">
        <v>418</v>
      </c>
      <c r="F36" s="187" t="s">
        <v>339</v>
      </c>
      <c r="G36" s="139">
        <f t="shared" si="0"/>
        <v>0.33680555555555552</v>
      </c>
      <c r="H36" s="153" t="s">
        <v>340</v>
      </c>
      <c r="I36" s="114" t="s">
        <v>413</v>
      </c>
      <c r="J36" s="91"/>
      <c r="O36" s="134" t="str">
        <f t="shared" si="1"/>
        <v>RO31. START</v>
      </c>
    </row>
    <row r="37" spans="1:15" x14ac:dyDescent="0.35">
      <c r="A37" s="143" t="s">
        <v>50</v>
      </c>
      <c r="B37" s="185" t="s">
        <v>513</v>
      </c>
      <c r="C37" s="186" t="s">
        <v>463</v>
      </c>
      <c r="D37" s="152" t="s">
        <v>464</v>
      </c>
      <c r="E37" s="135" t="s">
        <v>465</v>
      </c>
      <c r="F37" s="187" t="s">
        <v>339</v>
      </c>
      <c r="G37" s="89">
        <f t="shared" si="0"/>
        <v>0.33680555555555552</v>
      </c>
      <c r="H37" s="153" t="s">
        <v>340</v>
      </c>
      <c r="I37" s="114" t="s">
        <v>413</v>
      </c>
      <c r="J37" s="91"/>
      <c r="O37" s="134" t="str">
        <f t="shared" si="1"/>
        <v>RO31. START</v>
      </c>
    </row>
    <row r="38" spans="1:15" x14ac:dyDescent="0.35">
      <c r="A38" s="144" t="s">
        <v>51</v>
      </c>
      <c r="B38" s="185" t="s">
        <v>514</v>
      </c>
      <c r="C38" s="186" t="s">
        <v>466</v>
      </c>
      <c r="D38" s="151" t="s">
        <v>467</v>
      </c>
      <c r="E38" s="90" t="s">
        <v>465</v>
      </c>
      <c r="F38" s="187" t="s">
        <v>339</v>
      </c>
      <c r="G38" s="89">
        <f t="shared" si="0"/>
        <v>0.33680555555555552</v>
      </c>
      <c r="H38" s="153" t="s">
        <v>340</v>
      </c>
      <c r="I38" s="114" t="s">
        <v>413</v>
      </c>
      <c r="J38" s="91"/>
      <c r="O38" s="134" t="str">
        <f t="shared" si="1"/>
        <v>RO31. START</v>
      </c>
    </row>
    <row r="39" spans="1:15" x14ac:dyDescent="0.35">
      <c r="A39" s="144" t="s">
        <v>52</v>
      </c>
      <c r="B39" s="185" t="s">
        <v>515</v>
      </c>
      <c r="C39" s="186" t="s">
        <v>468</v>
      </c>
      <c r="D39" s="151" t="s">
        <v>469</v>
      </c>
      <c r="E39" s="90" t="s">
        <v>418</v>
      </c>
      <c r="F39" s="187" t="s">
        <v>339</v>
      </c>
      <c r="G39" s="89">
        <f t="shared" si="0"/>
        <v>0.33680555555555552</v>
      </c>
      <c r="H39" s="153" t="s">
        <v>340</v>
      </c>
      <c r="I39" s="114" t="s">
        <v>413</v>
      </c>
      <c r="J39" s="91"/>
      <c r="O39" s="134" t="str">
        <f t="shared" si="1"/>
        <v>RO31. START</v>
      </c>
    </row>
    <row r="40" spans="1:15" x14ac:dyDescent="0.35">
      <c r="A40" s="144" t="s">
        <v>53</v>
      </c>
      <c r="B40" s="185" t="s">
        <v>496</v>
      </c>
      <c r="C40" s="186" t="s">
        <v>422</v>
      </c>
      <c r="D40" s="151" t="s">
        <v>470</v>
      </c>
      <c r="E40" s="90" t="s">
        <v>424</v>
      </c>
      <c r="F40" s="187" t="s">
        <v>339</v>
      </c>
      <c r="G40" s="89">
        <f t="shared" si="0"/>
        <v>0.33680555555555552</v>
      </c>
      <c r="H40" s="153" t="s">
        <v>340</v>
      </c>
      <c r="I40" s="114" t="s">
        <v>413</v>
      </c>
      <c r="J40" s="91"/>
      <c r="O40" s="134" t="str">
        <f t="shared" si="1"/>
        <v>RO31. START</v>
      </c>
    </row>
    <row r="41" spans="1:15" x14ac:dyDescent="0.35">
      <c r="A41" s="144" t="s">
        <v>54</v>
      </c>
      <c r="B41" s="185" t="s">
        <v>497</v>
      </c>
      <c r="C41" s="186" t="s">
        <v>425</v>
      </c>
      <c r="D41" s="151" t="s">
        <v>471</v>
      </c>
      <c r="E41" s="90" t="s">
        <v>427</v>
      </c>
      <c r="F41" s="187" t="s">
        <v>339</v>
      </c>
      <c r="G41" s="89">
        <f t="shared" si="0"/>
        <v>0.33680555555555552</v>
      </c>
      <c r="H41" s="153" t="s">
        <v>340</v>
      </c>
      <c r="I41" s="114" t="s">
        <v>413</v>
      </c>
      <c r="J41" s="91"/>
      <c r="O41" s="134" t="str">
        <f t="shared" si="1"/>
        <v>RO31. START</v>
      </c>
    </row>
    <row r="42" spans="1:15" x14ac:dyDescent="0.35">
      <c r="A42" s="144" t="s">
        <v>55</v>
      </c>
      <c r="B42" s="185" t="s">
        <v>498</v>
      </c>
      <c r="C42" s="186" t="s">
        <v>428</v>
      </c>
      <c r="D42" s="151" t="s">
        <v>472</v>
      </c>
      <c r="E42" s="90" t="s">
        <v>430</v>
      </c>
      <c r="F42" s="187" t="s">
        <v>339</v>
      </c>
      <c r="G42" s="89">
        <f t="shared" si="0"/>
        <v>0.33680555555555552</v>
      </c>
      <c r="H42" s="153" t="s">
        <v>340</v>
      </c>
      <c r="I42" s="114" t="s">
        <v>413</v>
      </c>
      <c r="J42" s="91"/>
      <c r="O42" s="134" t="str">
        <f t="shared" si="1"/>
        <v>RO31. START</v>
      </c>
    </row>
    <row r="43" spans="1:15" x14ac:dyDescent="0.35">
      <c r="A43" s="144" t="s">
        <v>56</v>
      </c>
      <c r="B43" s="185" t="s">
        <v>495</v>
      </c>
      <c r="C43" s="186" t="s">
        <v>419</v>
      </c>
      <c r="D43" s="151" t="s">
        <v>473</v>
      </c>
      <c r="E43" s="90" t="s">
        <v>465</v>
      </c>
      <c r="F43" s="187" t="s">
        <v>339</v>
      </c>
      <c r="G43" s="89">
        <f t="shared" si="0"/>
        <v>0.33680555555555552</v>
      </c>
      <c r="H43" s="153" t="s">
        <v>340</v>
      </c>
      <c r="I43" s="114" t="s">
        <v>413</v>
      </c>
      <c r="J43" s="91"/>
      <c r="O43" s="134" t="str">
        <f t="shared" si="1"/>
        <v>RO31. START</v>
      </c>
    </row>
    <row r="44" spans="1:15" x14ac:dyDescent="0.35">
      <c r="A44" s="144" t="s">
        <v>57</v>
      </c>
      <c r="B44" s="185" t="s">
        <v>494</v>
      </c>
      <c r="C44" s="186" t="s">
        <v>416</v>
      </c>
      <c r="D44" s="151" t="s">
        <v>474</v>
      </c>
      <c r="E44" s="90" t="s">
        <v>435</v>
      </c>
      <c r="F44" s="187" t="s">
        <v>339</v>
      </c>
      <c r="G44" s="89">
        <f t="shared" si="0"/>
        <v>0.33680555555555552</v>
      </c>
      <c r="H44" s="153" t="s">
        <v>340</v>
      </c>
      <c r="I44" s="114" t="s">
        <v>413</v>
      </c>
      <c r="J44" s="91"/>
      <c r="O44" s="134" t="str">
        <f t="shared" si="1"/>
        <v>RO31. START</v>
      </c>
    </row>
    <row r="45" spans="1:15" x14ac:dyDescent="0.35">
      <c r="A45" s="144" t="s">
        <v>58</v>
      </c>
      <c r="B45" s="185" t="s">
        <v>493</v>
      </c>
      <c r="C45" s="186" t="s">
        <v>431</v>
      </c>
      <c r="D45" s="151" t="s">
        <v>475</v>
      </c>
      <c r="E45" s="90" t="s">
        <v>418</v>
      </c>
      <c r="F45" s="187" t="s">
        <v>339</v>
      </c>
      <c r="G45" s="89">
        <f t="shared" si="0"/>
        <v>0.33680555555555552</v>
      </c>
      <c r="H45" s="153" t="s">
        <v>340</v>
      </c>
      <c r="I45" s="114" t="s">
        <v>413</v>
      </c>
      <c r="J45" s="91"/>
      <c r="O45" s="134" t="str">
        <f t="shared" si="1"/>
        <v>RO31. START</v>
      </c>
    </row>
    <row r="46" spans="1:15" x14ac:dyDescent="0.35">
      <c r="A46" s="144" t="s">
        <v>59</v>
      </c>
      <c r="B46" s="185" t="s">
        <v>516</v>
      </c>
      <c r="C46" s="186" t="s">
        <v>476</v>
      </c>
      <c r="D46" s="151" t="s">
        <v>477</v>
      </c>
      <c r="E46" s="90" t="s">
        <v>418</v>
      </c>
      <c r="F46" s="187" t="s">
        <v>339</v>
      </c>
      <c r="G46" s="89">
        <f t="shared" si="0"/>
        <v>0.33680555555555552</v>
      </c>
      <c r="H46" s="153" t="s">
        <v>340</v>
      </c>
      <c r="I46" s="114" t="s">
        <v>413</v>
      </c>
      <c r="J46" s="91"/>
      <c r="O46" s="134" t="str">
        <f t="shared" si="1"/>
        <v>RO31. START</v>
      </c>
    </row>
    <row r="47" spans="1:15" x14ac:dyDescent="0.35">
      <c r="A47" s="144" t="s">
        <v>60</v>
      </c>
      <c r="B47" s="185" t="s">
        <v>517</v>
      </c>
      <c r="C47" s="186" t="s">
        <v>478</v>
      </c>
      <c r="D47" s="151" t="s">
        <v>479</v>
      </c>
      <c r="E47" s="90" t="s">
        <v>418</v>
      </c>
      <c r="F47" s="187" t="s">
        <v>339</v>
      </c>
      <c r="G47" s="89">
        <f t="shared" si="0"/>
        <v>0.33680555555555552</v>
      </c>
      <c r="H47" s="153" t="s">
        <v>340</v>
      </c>
      <c r="I47" s="114" t="s">
        <v>413</v>
      </c>
      <c r="J47" s="91"/>
      <c r="O47" s="134" t="str">
        <f t="shared" si="1"/>
        <v>RO31. START</v>
      </c>
    </row>
    <row r="48" spans="1:15" x14ac:dyDescent="0.35">
      <c r="A48" s="144" t="s">
        <v>61</v>
      </c>
      <c r="B48" s="185" t="s">
        <v>518</v>
      </c>
      <c r="C48" s="186" t="s">
        <v>422</v>
      </c>
      <c r="D48" s="151" t="s">
        <v>480</v>
      </c>
      <c r="E48" s="90" t="s">
        <v>418</v>
      </c>
      <c r="F48" s="187" t="s">
        <v>339</v>
      </c>
      <c r="G48" s="89">
        <f t="shared" si="0"/>
        <v>0.33680555555555552</v>
      </c>
      <c r="H48" s="153" t="s">
        <v>340</v>
      </c>
      <c r="I48" s="114" t="s">
        <v>413</v>
      </c>
      <c r="J48" s="91"/>
      <c r="O48" s="134" t="str">
        <f t="shared" si="1"/>
        <v>RO31. START</v>
      </c>
    </row>
    <row r="49" spans="1:15" x14ac:dyDescent="0.35">
      <c r="A49" s="144" t="s">
        <v>62</v>
      </c>
      <c r="B49" s="185" t="s">
        <v>519</v>
      </c>
      <c r="C49" s="186" t="s">
        <v>481</v>
      </c>
      <c r="D49" s="151" t="s">
        <v>482</v>
      </c>
      <c r="E49" s="90" t="s">
        <v>418</v>
      </c>
      <c r="F49" s="187" t="s">
        <v>339</v>
      </c>
      <c r="G49" s="89">
        <f t="shared" si="0"/>
        <v>0.33680555555555552</v>
      </c>
      <c r="H49" s="153" t="s">
        <v>340</v>
      </c>
      <c r="I49" s="114" t="s">
        <v>413</v>
      </c>
      <c r="J49" s="91"/>
      <c r="O49" s="134" t="str">
        <f t="shared" si="1"/>
        <v>RO31. START</v>
      </c>
    </row>
    <row r="50" spans="1:15" x14ac:dyDescent="0.35">
      <c r="A50" s="144" t="s">
        <v>63</v>
      </c>
      <c r="B50" s="185" t="s">
        <v>520</v>
      </c>
      <c r="C50" s="186" t="s">
        <v>483</v>
      </c>
      <c r="D50" s="151" t="s">
        <v>484</v>
      </c>
      <c r="E50" s="90" t="s">
        <v>424</v>
      </c>
      <c r="F50" s="187" t="s">
        <v>339</v>
      </c>
      <c r="G50" s="89">
        <f t="shared" si="0"/>
        <v>0.33680555555555552</v>
      </c>
      <c r="H50" s="153" t="s">
        <v>340</v>
      </c>
      <c r="I50" s="114" t="s">
        <v>413</v>
      </c>
      <c r="J50" s="91"/>
      <c r="O50" s="134" t="str">
        <f t="shared" si="1"/>
        <v>RO31. START</v>
      </c>
    </row>
    <row r="51" spans="1:15" x14ac:dyDescent="0.35">
      <c r="A51" s="144" t="s">
        <v>64</v>
      </c>
      <c r="B51" s="185" t="s">
        <v>521</v>
      </c>
      <c r="C51" s="186" t="s">
        <v>485</v>
      </c>
      <c r="D51" s="151" t="s">
        <v>486</v>
      </c>
      <c r="E51" s="90" t="s">
        <v>465</v>
      </c>
      <c r="F51" s="187" t="s">
        <v>339</v>
      </c>
      <c r="G51" s="89">
        <f t="shared" si="0"/>
        <v>0.33680555555555552</v>
      </c>
      <c r="H51" s="153" t="s">
        <v>340</v>
      </c>
      <c r="I51" s="114" t="s">
        <v>413</v>
      </c>
      <c r="J51" s="91"/>
      <c r="O51" s="134" t="str">
        <f t="shared" si="1"/>
        <v>RO31. START</v>
      </c>
    </row>
    <row r="52" spans="1:15" x14ac:dyDescent="0.35">
      <c r="A52" s="144" t="s">
        <v>65</v>
      </c>
      <c r="B52" s="185" t="s">
        <v>522</v>
      </c>
      <c r="C52" s="186" t="s">
        <v>487</v>
      </c>
      <c r="D52" s="151" t="s">
        <v>488</v>
      </c>
      <c r="E52" s="90" t="s">
        <v>465</v>
      </c>
      <c r="F52" s="187" t="s">
        <v>339</v>
      </c>
      <c r="G52" s="89">
        <f t="shared" si="0"/>
        <v>0.33680555555555552</v>
      </c>
      <c r="H52" s="153" t="s">
        <v>340</v>
      </c>
      <c r="I52" s="114" t="s">
        <v>413</v>
      </c>
      <c r="J52" s="91"/>
      <c r="O52" s="134" t="str">
        <f t="shared" si="1"/>
        <v>RO31. START</v>
      </c>
    </row>
    <row r="53" spans="1:15" ht="15" thickBot="1" x14ac:dyDescent="0.4">
      <c r="A53" s="144" t="s">
        <v>66</v>
      </c>
      <c r="B53" s="185" t="s">
        <v>508</v>
      </c>
      <c r="C53" s="186" t="s">
        <v>452</v>
      </c>
      <c r="D53" s="151" t="s">
        <v>489</v>
      </c>
      <c r="E53" s="90" t="s">
        <v>490</v>
      </c>
      <c r="F53" s="187" t="s">
        <v>339</v>
      </c>
      <c r="G53" s="89">
        <f t="shared" si="0"/>
        <v>0.33680555555555552</v>
      </c>
      <c r="H53" s="153" t="s">
        <v>340</v>
      </c>
      <c r="I53" s="114" t="s">
        <v>413</v>
      </c>
      <c r="J53" s="91"/>
      <c r="O53" s="134" t="str">
        <f t="shared" si="1"/>
        <v>RO31. START</v>
      </c>
    </row>
    <row r="54" spans="1:15" x14ac:dyDescent="0.35">
      <c r="A54" s="144" t="s">
        <v>67</v>
      </c>
      <c r="B54" s="183" t="s">
        <v>494</v>
      </c>
      <c r="C54" s="184" t="s">
        <v>416</v>
      </c>
      <c r="D54" s="152" t="s">
        <v>417</v>
      </c>
      <c r="E54" s="135" t="s">
        <v>418</v>
      </c>
      <c r="F54" s="187" t="s">
        <v>339</v>
      </c>
      <c r="G54" s="89">
        <f t="shared" si="0"/>
        <v>0.33680555555555552</v>
      </c>
      <c r="H54" s="115" t="s">
        <v>341</v>
      </c>
      <c r="I54" s="114" t="s">
        <v>414</v>
      </c>
      <c r="J54" s="91"/>
      <c r="O54" s="134" t="str">
        <f t="shared" si="1"/>
        <v>RO32. START</v>
      </c>
    </row>
    <row r="55" spans="1:15" x14ac:dyDescent="0.35">
      <c r="A55" s="144" t="s">
        <v>68</v>
      </c>
      <c r="B55" s="185" t="s">
        <v>495</v>
      </c>
      <c r="C55" s="186" t="s">
        <v>419</v>
      </c>
      <c r="D55" s="151" t="s">
        <v>420</v>
      </c>
      <c r="E55" s="90" t="s">
        <v>421</v>
      </c>
      <c r="F55" s="187" t="s">
        <v>339</v>
      </c>
      <c r="G55" s="89">
        <f t="shared" si="0"/>
        <v>0.33680555555555552</v>
      </c>
      <c r="H55" s="115" t="s">
        <v>341</v>
      </c>
      <c r="I55" s="114" t="s">
        <v>414</v>
      </c>
      <c r="J55" s="91"/>
      <c r="O55" s="134" t="str">
        <f t="shared" si="1"/>
        <v>RO32. START</v>
      </c>
    </row>
    <row r="56" spans="1:15" x14ac:dyDescent="0.35">
      <c r="A56" s="144" t="s">
        <v>69</v>
      </c>
      <c r="B56" s="185" t="s">
        <v>496</v>
      </c>
      <c r="C56" s="186" t="s">
        <v>422</v>
      </c>
      <c r="D56" s="151" t="s">
        <v>423</v>
      </c>
      <c r="E56" s="90" t="s">
        <v>424</v>
      </c>
      <c r="F56" s="187" t="s">
        <v>339</v>
      </c>
      <c r="G56" s="139">
        <f t="shared" si="0"/>
        <v>0.33680555555555552</v>
      </c>
      <c r="H56" s="115" t="s">
        <v>341</v>
      </c>
      <c r="I56" s="114" t="s">
        <v>414</v>
      </c>
      <c r="J56" s="91"/>
      <c r="O56" s="134" t="str">
        <f t="shared" si="1"/>
        <v>RO32. START</v>
      </c>
    </row>
    <row r="57" spans="1:15" x14ac:dyDescent="0.35">
      <c r="A57" s="143" t="s">
        <v>70</v>
      </c>
      <c r="B57" s="185" t="s">
        <v>497</v>
      </c>
      <c r="C57" s="186" t="s">
        <v>425</v>
      </c>
      <c r="D57" s="151" t="s">
        <v>426</v>
      </c>
      <c r="E57" s="90" t="s">
        <v>427</v>
      </c>
      <c r="F57" s="187" t="s">
        <v>339</v>
      </c>
      <c r="G57" s="139">
        <f t="shared" si="0"/>
        <v>0.33680555555555552</v>
      </c>
      <c r="H57" s="115" t="s">
        <v>341</v>
      </c>
      <c r="I57" s="114" t="s">
        <v>414</v>
      </c>
      <c r="J57" s="91"/>
      <c r="O57" s="134" t="str">
        <f t="shared" si="1"/>
        <v>RO32. START</v>
      </c>
    </row>
    <row r="58" spans="1:15" x14ac:dyDescent="0.35">
      <c r="A58" s="144" t="s">
        <v>71</v>
      </c>
      <c r="B58" s="185" t="s">
        <v>498</v>
      </c>
      <c r="C58" s="186" t="s">
        <v>428</v>
      </c>
      <c r="D58" s="151" t="s">
        <v>429</v>
      </c>
      <c r="E58" s="90" t="s">
        <v>430</v>
      </c>
      <c r="F58" s="187" t="s">
        <v>339</v>
      </c>
      <c r="G58" s="139">
        <f t="shared" si="0"/>
        <v>0.33680555555555552</v>
      </c>
      <c r="H58" s="115" t="s">
        <v>341</v>
      </c>
      <c r="I58" s="114" t="s">
        <v>414</v>
      </c>
      <c r="J58" s="91"/>
      <c r="O58" s="134" t="str">
        <f t="shared" si="1"/>
        <v>RO32. START</v>
      </c>
    </row>
    <row r="59" spans="1:15" x14ac:dyDescent="0.35">
      <c r="A59" s="144" t="s">
        <v>72</v>
      </c>
      <c r="B59" s="185" t="s">
        <v>493</v>
      </c>
      <c r="C59" s="186" t="s">
        <v>431</v>
      </c>
      <c r="D59" s="151" t="s">
        <v>432</v>
      </c>
      <c r="E59" s="90" t="s">
        <v>418</v>
      </c>
      <c r="F59" s="187" t="s">
        <v>339</v>
      </c>
      <c r="G59" s="139">
        <f t="shared" si="0"/>
        <v>0.33680555555555552</v>
      </c>
      <c r="H59" s="115" t="s">
        <v>341</v>
      </c>
      <c r="I59" s="114" t="s">
        <v>414</v>
      </c>
      <c r="J59" s="91"/>
      <c r="O59" s="134" t="str">
        <f t="shared" si="1"/>
        <v>RO32. START</v>
      </c>
    </row>
    <row r="60" spans="1:15" x14ac:dyDescent="0.35">
      <c r="A60" s="144" t="s">
        <v>73</v>
      </c>
      <c r="B60" s="185" t="s">
        <v>499</v>
      </c>
      <c r="C60" s="186" t="s">
        <v>433</v>
      </c>
      <c r="D60" s="151" t="s">
        <v>434</v>
      </c>
      <c r="E60" s="90" t="s">
        <v>435</v>
      </c>
      <c r="F60" s="187" t="s">
        <v>339</v>
      </c>
      <c r="G60" s="139">
        <f t="shared" si="0"/>
        <v>0.33680555555555552</v>
      </c>
      <c r="H60" s="115" t="s">
        <v>341</v>
      </c>
      <c r="I60" s="114" t="s">
        <v>414</v>
      </c>
      <c r="J60" s="91"/>
      <c r="O60" s="134" t="str">
        <f t="shared" si="1"/>
        <v>RO32. START</v>
      </c>
    </row>
    <row r="61" spans="1:15" x14ac:dyDescent="0.35">
      <c r="A61" s="144" t="s">
        <v>74</v>
      </c>
      <c r="B61" s="185" t="s">
        <v>500</v>
      </c>
      <c r="C61" s="186" t="s">
        <v>436</v>
      </c>
      <c r="D61" s="151" t="s">
        <v>437</v>
      </c>
      <c r="E61" s="90" t="s">
        <v>427</v>
      </c>
      <c r="F61" s="187" t="s">
        <v>339</v>
      </c>
      <c r="G61" s="139">
        <f t="shared" si="0"/>
        <v>0.33680555555555552</v>
      </c>
      <c r="H61" s="115" t="s">
        <v>341</v>
      </c>
      <c r="I61" s="114" t="s">
        <v>414</v>
      </c>
      <c r="J61" s="91"/>
      <c r="O61" s="134" t="str">
        <f t="shared" si="1"/>
        <v>RO32. START</v>
      </c>
    </row>
    <row r="62" spans="1:15" x14ac:dyDescent="0.35">
      <c r="A62" s="144" t="s">
        <v>75</v>
      </c>
      <c r="B62" s="185" t="s">
        <v>501</v>
      </c>
      <c r="C62" s="186" t="s">
        <v>438</v>
      </c>
      <c r="D62" s="151" t="s">
        <v>439</v>
      </c>
      <c r="E62" s="90" t="s">
        <v>418</v>
      </c>
      <c r="F62" s="187" t="s">
        <v>339</v>
      </c>
      <c r="G62" s="139">
        <f t="shared" si="0"/>
        <v>0.33680555555555552</v>
      </c>
      <c r="H62" s="115" t="s">
        <v>341</v>
      </c>
      <c r="I62" s="114" t="s">
        <v>414</v>
      </c>
      <c r="J62" s="91"/>
      <c r="O62" s="134" t="str">
        <f t="shared" si="1"/>
        <v>RO32. START</v>
      </c>
    </row>
    <row r="63" spans="1:15" x14ac:dyDescent="0.35">
      <c r="A63" s="144" t="s">
        <v>76</v>
      </c>
      <c r="B63" s="185" t="s">
        <v>502</v>
      </c>
      <c r="C63" s="186" t="s">
        <v>438</v>
      </c>
      <c r="D63" s="151" t="s">
        <v>440</v>
      </c>
      <c r="E63" s="90" t="s">
        <v>421</v>
      </c>
      <c r="F63" s="187" t="s">
        <v>339</v>
      </c>
      <c r="G63" s="139">
        <f t="shared" si="0"/>
        <v>0.33680555555555552</v>
      </c>
      <c r="H63" s="115" t="s">
        <v>341</v>
      </c>
      <c r="I63" s="114" t="s">
        <v>414</v>
      </c>
      <c r="J63" s="91"/>
      <c r="O63" s="134" t="str">
        <f t="shared" si="1"/>
        <v>RO32. START</v>
      </c>
    </row>
    <row r="64" spans="1:15" x14ac:dyDescent="0.35">
      <c r="A64" s="144" t="s">
        <v>77</v>
      </c>
      <c r="B64" s="185" t="s">
        <v>503</v>
      </c>
      <c r="C64" s="186" t="s">
        <v>441</v>
      </c>
      <c r="D64" s="151" t="s">
        <v>442</v>
      </c>
      <c r="E64" s="90" t="s">
        <v>418</v>
      </c>
      <c r="F64" s="187" t="s">
        <v>339</v>
      </c>
      <c r="G64" s="139">
        <f t="shared" si="0"/>
        <v>0.33680555555555552</v>
      </c>
      <c r="H64" s="115" t="s">
        <v>341</v>
      </c>
      <c r="I64" s="114" t="s">
        <v>414</v>
      </c>
      <c r="J64" s="91"/>
      <c r="O64" s="134" t="str">
        <f t="shared" si="1"/>
        <v>RO32. START</v>
      </c>
    </row>
    <row r="65" spans="1:15" x14ac:dyDescent="0.35">
      <c r="A65" s="144" t="s">
        <v>78</v>
      </c>
      <c r="B65" s="185" t="s">
        <v>504</v>
      </c>
      <c r="C65" s="186" t="s">
        <v>443</v>
      </c>
      <c r="D65" s="151" t="s">
        <v>444</v>
      </c>
      <c r="E65" s="90" t="s">
        <v>418</v>
      </c>
      <c r="F65" s="187" t="s">
        <v>339</v>
      </c>
      <c r="G65" s="139">
        <f t="shared" si="0"/>
        <v>0.33680555555555552</v>
      </c>
      <c r="H65" s="115" t="s">
        <v>341</v>
      </c>
      <c r="I65" s="114" t="s">
        <v>414</v>
      </c>
      <c r="J65" s="91"/>
      <c r="O65" s="134" t="str">
        <f t="shared" si="1"/>
        <v>RO32. START</v>
      </c>
    </row>
    <row r="66" spans="1:15" x14ac:dyDescent="0.35">
      <c r="A66" s="144" t="s">
        <v>79</v>
      </c>
      <c r="B66" s="185" t="s">
        <v>505</v>
      </c>
      <c r="C66" s="186" t="s">
        <v>445</v>
      </c>
      <c r="D66" s="151" t="s">
        <v>446</v>
      </c>
      <c r="E66" s="90" t="s">
        <v>418</v>
      </c>
      <c r="F66" s="187" t="s">
        <v>339</v>
      </c>
      <c r="G66" s="139">
        <f t="shared" si="0"/>
        <v>0.33680555555555552</v>
      </c>
      <c r="H66" s="115" t="s">
        <v>341</v>
      </c>
      <c r="I66" s="114" t="s">
        <v>414</v>
      </c>
      <c r="J66" s="91"/>
      <c r="O66" s="134" t="str">
        <f t="shared" si="1"/>
        <v>RO32. START</v>
      </c>
    </row>
    <row r="67" spans="1:15" x14ac:dyDescent="0.35">
      <c r="A67" s="143" t="s">
        <v>353</v>
      </c>
      <c r="B67" s="185" t="s">
        <v>506</v>
      </c>
      <c r="C67" s="186" t="s">
        <v>447</v>
      </c>
      <c r="D67" s="151" t="s">
        <v>448</v>
      </c>
      <c r="E67" s="90" t="s">
        <v>449</v>
      </c>
      <c r="F67" s="187" t="s">
        <v>339</v>
      </c>
      <c r="G67" s="139">
        <f t="shared" si="0"/>
        <v>0.33680555555555552</v>
      </c>
      <c r="H67" s="115" t="s">
        <v>341</v>
      </c>
      <c r="I67" s="114" t="s">
        <v>414</v>
      </c>
      <c r="J67" s="91"/>
      <c r="O67" s="134" t="str">
        <f>CONCATENATE(F67,H67)</f>
        <v>RO32. START</v>
      </c>
    </row>
    <row r="68" spans="1:15" x14ac:dyDescent="0.35">
      <c r="A68" s="143" t="s">
        <v>354</v>
      </c>
      <c r="B68" s="185" t="s">
        <v>507</v>
      </c>
      <c r="C68" s="186" t="s">
        <v>433</v>
      </c>
      <c r="D68" s="151" t="s">
        <v>450</v>
      </c>
      <c r="E68" s="90" t="s">
        <v>451</v>
      </c>
      <c r="F68" s="187" t="s">
        <v>339</v>
      </c>
      <c r="G68" s="139">
        <f t="shared" si="0"/>
        <v>0.33680555555555552</v>
      </c>
      <c r="H68" s="115" t="s">
        <v>341</v>
      </c>
      <c r="I68" s="114" t="s">
        <v>414</v>
      </c>
      <c r="J68" s="91"/>
      <c r="O68" s="134" t="str">
        <f t="shared" ref="O68:O116" si="2">CONCATENATE(F68,H68)</f>
        <v>RO32. START</v>
      </c>
    </row>
    <row r="69" spans="1:15" x14ac:dyDescent="0.35">
      <c r="A69" s="143" t="s">
        <v>355</v>
      </c>
      <c r="B69" s="185" t="s">
        <v>508</v>
      </c>
      <c r="C69" s="186" t="s">
        <v>452</v>
      </c>
      <c r="D69" s="151" t="s">
        <v>453</v>
      </c>
      <c r="E69" s="90" t="s">
        <v>454</v>
      </c>
      <c r="F69" s="187" t="s">
        <v>339</v>
      </c>
      <c r="G69" s="139">
        <f t="shared" si="0"/>
        <v>0.33680555555555552</v>
      </c>
      <c r="H69" s="115" t="s">
        <v>341</v>
      </c>
      <c r="I69" s="114" t="s">
        <v>414</v>
      </c>
      <c r="J69" s="91"/>
      <c r="O69" s="134" t="str">
        <f t="shared" si="2"/>
        <v>RO32. START</v>
      </c>
    </row>
    <row r="70" spans="1:15" x14ac:dyDescent="0.35">
      <c r="A70" s="143" t="s">
        <v>356</v>
      </c>
      <c r="B70" s="185" t="s">
        <v>509</v>
      </c>
      <c r="C70" s="186" t="s">
        <v>455</v>
      </c>
      <c r="D70" s="151" t="s">
        <v>456</v>
      </c>
      <c r="E70" s="90" t="s">
        <v>457</v>
      </c>
      <c r="F70" s="187" t="s">
        <v>339</v>
      </c>
      <c r="G70" s="139">
        <f t="shared" si="0"/>
        <v>0.33680555555555552</v>
      </c>
      <c r="H70" s="115" t="s">
        <v>341</v>
      </c>
      <c r="I70" s="114" t="s">
        <v>414</v>
      </c>
      <c r="J70" s="91"/>
      <c r="O70" s="134" t="str">
        <f t="shared" si="2"/>
        <v>RO32. START</v>
      </c>
    </row>
    <row r="71" spans="1:15" x14ac:dyDescent="0.35">
      <c r="A71" s="143" t="s">
        <v>357</v>
      </c>
      <c r="B71" s="185" t="s">
        <v>510</v>
      </c>
      <c r="C71" s="186" t="s">
        <v>438</v>
      </c>
      <c r="D71" s="151" t="s">
        <v>458</v>
      </c>
      <c r="E71" s="90" t="s">
        <v>457</v>
      </c>
      <c r="F71" s="187" t="s">
        <v>339</v>
      </c>
      <c r="G71" s="139">
        <f t="shared" si="0"/>
        <v>0.33680555555555552</v>
      </c>
      <c r="H71" s="115" t="s">
        <v>341</v>
      </c>
      <c r="I71" s="114" t="s">
        <v>414</v>
      </c>
      <c r="J71" s="91"/>
      <c r="O71" s="134" t="str">
        <f t="shared" si="2"/>
        <v>RO32. START</v>
      </c>
    </row>
    <row r="72" spans="1:15" x14ac:dyDescent="0.35">
      <c r="A72" s="143" t="s">
        <v>358</v>
      </c>
      <c r="B72" s="185" t="s">
        <v>511</v>
      </c>
      <c r="C72" s="186" t="s">
        <v>459</v>
      </c>
      <c r="D72" s="151" t="s">
        <v>460</v>
      </c>
      <c r="E72" s="90" t="s">
        <v>418</v>
      </c>
      <c r="F72" s="187" t="s">
        <v>339</v>
      </c>
      <c r="G72" s="139">
        <f t="shared" si="0"/>
        <v>0.33680555555555552</v>
      </c>
      <c r="H72" s="115" t="s">
        <v>341</v>
      </c>
      <c r="I72" s="114" t="s">
        <v>414</v>
      </c>
      <c r="J72" s="91"/>
      <c r="O72" s="134" t="str">
        <f t="shared" si="2"/>
        <v>RO32. START</v>
      </c>
    </row>
    <row r="73" spans="1:15" x14ac:dyDescent="0.35">
      <c r="A73" s="143" t="s">
        <v>359</v>
      </c>
      <c r="B73" s="185" t="s">
        <v>512</v>
      </c>
      <c r="C73" s="186" t="s">
        <v>461</v>
      </c>
      <c r="D73" s="151" t="s">
        <v>462</v>
      </c>
      <c r="E73" s="90" t="s">
        <v>418</v>
      </c>
      <c r="F73" s="187" t="s">
        <v>339</v>
      </c>
      <c r="G73" s="139">
        <f t="shared" si="0"/>
        <v>0.33680555555555552</v>
      </c>
      <c r="H73" s="115" t="s">
        <v>341</v>
      </c>
      <c r="I73" s="114" t="s">
        <v>414</v>
      </c>
      <c r="J73" s="91"/>
      <c r="O73" s="134" t="str">
        <f t="shared" si="2"/>
        <v>RO32. START</v>
      </c>
    </row>
    <row r="74" spans="1:15" x14ac:dyDescent="0.35">
      <c r="A74" s="143" t="s">
        <v>360</v>
      </c>
      <c r="B74" s="185" t="s">
        <v>513</v>
      </c>
      <c r="C74" s="186" t="s">
        <v>463</v>
      </c>
      <c r="D74" s="152" t="s">
        <v>464</v>
      </c>
      <c r="E74" s="135" t="s">
        <v>465</v>
      </c>
      <c r="F74" s="187" t="s">
        <v>339</v>
      </c>
      <c r="G74" s="139">
        <f t="shared" si="0"/>
        <v>0.33680555555555552</v>
      </c>
      <c r="H74" s="115" t="s">
        <v>341</v>
      </c>
      <c r="I74" s="114" t="s">
        <v>414</v>
      </c>
      <c r="J74" s="91"/>
      <c r="O74" s="134" t="str">
        <f t="shared" si="2"/>
        <v>RO32. START</v>
      </c>
    </row>
    <row r="75" spans="1:15" x14ac:dyDescent="0.35">
      <c r="A75" s="143" t="s">
        <v>361</v>
      </c>
      <c r="B75" s="185" t="s">
        <v>514</v>
      </c>
      <c r="C75" s="186" t="s">
        <v>466</v>
      </c>
      <c r="D75" s="151" t="s">
        <v>467</v>
      </c>
      <c r="E75" s="90" t="s">
        <v>465</v>
      </c>
      <c r="F75" s="187" t="s">
        <v>339</v>
      </c>
      <c r="G75" s="139">
        <f t="shared" si="0"/>
        <v>0.33680555555555552</v>
      </c>
      <c r="H75" s="115" t="s">
        <v>341</v>
      </c>
      <c r="I75" s="114" t="s">
        <v>414</v>
      </c>
      <c r="J75" s="91"/>
      <c r="O75" s="134" t="str">
        <f t="shared" si="2"/>
        <v>RO32. START</v>
      </c>
    </row>
    <row r="76" spans="1:15" x14ac:dyDescent="0.35">
      <c r="A76" s="143" t="s">
        <v>362</v>
      </c>
      <c r="B76" s="185" t="s">
        <v>515</v>
      </c>
      <c r="C76" s="186" t="s">
        <v>468</v>
      </c>
      <c r="D76" s="151" t="s">
        <v>469</v>
      </c>
      <c r="E76" s="90" t="s">
        <v>418</v>
      </c>
      <c r="F76" s="187" t="s">
        <v>339</v>
      </c>
      <c r="G76" s="139">
        <f t="shared" si="0"/>
        <v>0.33680555555555552</v>
      </c>
      <c r="H76" s="115" t="s">
        <v>341</v>
      </c>
      <c r="I76" s="114" t="s">
        <v>414</v>
      </c>
      <c r="J76" s="91"/>
      <c r="O76" s="134" t="str">
        <f t="shared" si="2"/>
        <v>RO32. START</v>
      </c>
    </row>
    <row r="77" spans="1:15" x14ac:dyDescent="0.35">
      <c r="A77" s="143" t="s">
        <v>363</v>
      </c>
      <c r="B77" s="185" t="s">
        <v>496</v>
      </c>
      <c r="C77" s="186" t="s">
        <v>422</v>
      </c>
      <c r="D77" s="151" t="s">
        <v>470</v>
      </c>
      <c r="E77" s="90" t="s">
        <v>424</v>
      </c>
      <c r="F77" s="187" t="s">
        <v>339</v>
      </c>
      <c r="G77" s="139">
        <f t="shared" si="0"/>
        <v>0.33680555555555552</v>
      </c>
      <c r="H77" s="115" t="s">
        <v>341</v>
      </c>
      <c r="I77" s="114" t="s">
        <v>414</v>
      </c>
      <c r="J77" s="91"/>
      <c r="O77" s="134" t="str">
        <f t="shared" si="2"/>
        <v>RO32. START</v>
      </c>
    </row>
    <row r="78" spans="1:15" x14ac:dyDescent="0.35">
      <c r="A78" s="143" t="s">
        <v>364</v>
      </c>
      <c r="B78" s="185" t="s">
        <v>497</v>
      </c>
      <c r="C78" s="186" t="s">
        <v>425</v>
      </c>
      <c r="D78" s="151" t="s">
        <v>471</v>
      </c>
      <c r="E78" s="90" t="s">
        <v>427</v>
      </c>
      <c r="F78" s="187" t="s">
        <v>339</v>
      </c>
      <c r="G78" s="139">
        <f t="shared" si="0"/>
        <v>0.33680555555555552</v>
      </c>
      <c r="H78" s="115" t="s">
        <v>341</v>
      </c>
      <c r="I78" s="114" t="s">
        <v>414</v>
      </c>
      <c r="J78" s="91"/>
      <c r="O78" s="134" t="str">
        <f t="shared" si="2"/>
        <v>RO32. START</v>
      </c>
    </row>
    <row r="79" spans="1:15" x14ac:dyDescent="0.35">
      <c r="A79" s="143" t="s">
        <v>365</v>
      </c>
      <c r="B79" s="185" t="s">
        <v>498</v>
      </c>
      <c r="C79" s="186" t="s">
        <v>428</v>
      </c>
      <c r="D79" s="151" t="s">
        <v>472</v>
      </c>
      <c r="E79" s="90" t="s">
        <v>430</v>
      </c>
      <c r="F79" s="187" t="s">
        <v>339</v>
      </c>
      <c r="G79" s="139">
        <f t="shared" si="0"/>
        <v>0.33680555555555552</v>
      </c>
      <c r="H79" s="115" t="s">
        <v>341</v>
      </c>
      <c r="I79" s="114" t="s">
        <v>414</v>
      </c>
      <c r="J79" s="91"/>
      <c r="O79" s="134" t="str">
        <f t="shared" si="2"/>
        <v>RO32. START</v>
      </c>
    </row>
    <row r="80" spans="1:15" x14ac:dyDescent="0.35">
      <c r="A80" s="143" t="s">
        <v>366</v>
      </c>
      <c r="B80" s="185" t="s">
        <v>495</v>
      </c>
      <c r="C80" s="186" t="s">
        <v>419</v>
      </c>
      <c r="D80" s="151" t="s">
        <v>473</v>
      </c>
      <c r="E80" s="90" t="s">
        <v>465</v>
      </c>
      <c r="F80" s="187" t="s">
        <v>339</v>
      </c>
      <c r="G80" s="139">
        <f t="shared" si="0"/>
        <v>0.33680555555555552</v>
      </c>
      <c r="H80" s="115" t="s">
        <v>341</v>
      </c>
      <c r="I80" s="114" t="s">
        <v>414</v>
      </c>
      <c r="J80" s="91"/>
      <c r="O80" s="134" t="str">
        <f t="shared" si="2"/>
        <v>RO32. START</v>
      </c>
    </row>
    <row r="81" spans="1:15" x14ac:dyDescent="0.35">
      <c r="A81" s="143" t="s">
        <v>367</v>
      </c>
      <c r="B81" s="185" t="s">
        <v>494</v>
      </c>
      <c r="C81" s="186" t="s">
        <v>416</v>
      </c>
      <c r="D81" s="151" t="s">
        <v>474</v>
      </c>
      <c r="E81" s="90" t="s">
        <v>435</v>
      </c>
      <c r="F81" s="187" t="s">
        <v>339</v>
      </c>
      <c r="G81" s="139">
        <f t="shared" si="0"/>
        <v>0.33680555555555552</v>
      </c>
      <c r="H81" s="115" t="s">
        <v>341</v>
      </c>
      <c r="I81" s="114" t="s">
        <v>414</v>
      </c>
      <c r="J81" s="91"/>
      <c r="O81" s="134" t="str">
        <f t="shared" si="2"/>
        <v>RO32. START</v>
      </c>
    </row>
    <row r="82" spans="1:15" x14ac:dyDescent="0.35">
      <c r="A82" s="143" t="s">
        <v>368</v>
      </c>
      <c r="B82" s="185" t="s">
        <v>493</v>
      </c>
      <c r="C82" s="186" t="s">
        <v>431</v>
      </c>
      <c r="D82" s="151" t="s">
        <v>475</v>
      </c>
      <c r="E82" s="90" t="s">
        <v>418</v>
      </c>
      <c r="F82" s="187" t="s">
        <v>339</v>
      </c>
      <c r="G82" s="139">
        <f t="shared" ref="G82:G90" si="3">G81+J81</f>
        <v>0.33680555555555552</v>
      </c>
      <c r="H82" s="115" t="s">
        <v>341</v>
      </c>
      <c r="I82" s="114" t="s">
        <v>414</v>
      </c>
      <c r="J82" s="91"/>
      <c r="O82" s="134" t="str">
        <f t="shared" si="2"/>
        <v>RO32. START</v>
      </c>
    </row>
    <row r="83" spans="1:15" x14ac:dyDescent="0.35">
      <c r="A83" s="143" t="s">
        <v>369</v>
      </c>
      <c r="B83" s="185" t="s">
        <v>516</v>
      </c>
      <c r="C83" s="186" t="s">
        <v>476</v>
      </c>
      <c r="D83" s="151" t="s">
        <v>477</v>
      </c>
      <c r="E83" s="90" t="s">
        <v>418</v>
      </c>
      <c r="F83" s="187" t="s">
        <v>339</v>
      </c>
      <c r="G83" s="139">
        <f t="shared" si="3"/>
        <v>0.33680555555555552</v>
      </c>
      <c r="H83" s="115" t="s">
        <v>341</v>
      </c>
      <c r="I83" s="114" t="s">
        <v>414</v>
      </c>
      <c r="J83" s="91"/>
      <c r="O83" s="134" t="str">
        <f t="shared" si="2"/>
        <v>RO32. START</v>
      </c>
    </row>
    <row r="84" spans="1:15" x14ac:dyDescent="0.35">
      <c r="A84" s="143" t="s">
        <v>370</v>
      </c>
      <c r="B84" s="185" t="s">
        <v>517</v>
      </c>
      <c r="C84" s="186" t="s">
        <v>478</v>
      </c>
      <c r="D84" s="151" t="s">
        <v>479</v>
      </c>
      <c r="E84" s="90" t="s">
        <v>418</v>
      </c>
      <c r="F84" s="187" t="s">
        <v>339</v>
      </c>
      <c r="G84" s="139">
        <f t="shared" si="3"/>
        <v>0.33680555555555552</v>
      </c>
      <c r="H84" s="115" t="s">
        <v>341</v>
      </c>
      <c r="I84" s="114" t="s">
        <v>414</v>
      </c>
      <c r="J84" s="91"/>
      <c r="O84" s="134" t="str">
        <f t="shared" si="2"/>
        <v>RO32. START</v>
      </c>
    </row>
    <row r="85" spans="1:15" x14ac:dyDescent="0.35">
      <c r="A85" s="143" t="s">
        <v>371</v>
      </c>
      <c r="B85" s="185" t="s">
        <v>518</v>
      </c>
      <c r="C85" s="186" t="s">
        <v>422</v>
      </c>
      <c r="D85" s="151" t="s">
        <v>480</v>
      </c>
      <c r="E85" s="90" t="s">
        <v>418</v>
      </c>
      <c r="F85" s="187" t="s">
        <v>339</v>
      </c>
      <c r="G85" s="139">
        <f t="shared" si="3"/>
        <v>0.33680555555555552</v>
      </c>
      <c r="H85" s="115" t="s">
        <v>341</v>
      </c>
      <c r="I85" s="114" t="s">
        <v>414</v>
      </c>
      <c r="J85" s="91"/>
      <c r="O85" s="134" t="str">
        <f t="shared" si="2"/>
        <v>RO32. START</v>
      </c>
    </row>
    <row r="86" spans="1:15" x14ac:dyDescent="0.35">
      <c r="A86" s="143" t="s">
        <v>372</v>
      </c>
      <c r="B86" s="185" t="s">
        <v>519</v>
      </c>
      <c r="C86" s="186" t="s">
        <v>481</v>
      </c>
      <c r="D86" s="151" t="s">
        <v>482</v>
      </c>
      <c r="E86" s="90" t="s">
        <v>418</v>
      </c>
      <c r="F86" s="187" t="s">
        <v>339</v>
      </c>
      <c r="G86" s="139">
        <f t="shared" si="3"/>
        <v>0.33680555555555552</v>
      </c>
      <c r="H86" s="115" t="s">
        <v>341</v>
      </c>
      <c r="I86" s="114" t="s">
        <v>414</v>
      </c>
      <c r="J86" s="91"/>
      <c r="O86" s="134" t="str">
        <f t="shared" si="2"/>
        <v>RO32. START</v>
      </c>
    </row>
    <row r="87" spans="1:15" x14ac:dyDescent="0.35">
      <c r="A87" s="143" t="s">
        <v>373</v>
      </c>
      <c r="B87" s="185" t="s">
        <v>520</v>
      </c>
      <c r="C87" s="186" t="s">
        <v>483</v>
      </c>
      <c r="D87" s="151" t="s">
        <v>484</v>
      </c>
      <c r="E87" s="90" t="s">
        <v>424</v>
      </c>
      <c r="F87" s="187" t="s">
        <v>339</v>
      </c>
      <c r="G87" s="139">
        <f t="shared" si="3"/>
        <v>0.33680555555555552</v>
      </c>
      <c r="H87" s="115" t="s">
        <v>341</v>
      </c>
      <c r="I87" s="114" t="s">
        <v>414</v>
      </c>
      <c r="J87" s="91"/>
      <c r="O87" s="134" t="str">
        <f t="shared" si="2"/>
        <v>RO32. START</v>
      </c>
    </row>
    <row r="88" spans="1:15" x14ac:dyDescent="0.35">
      <c r="A88" s="143" t="s">
        <v>374</v>
      </c>
      <c r="B88" s="185" t="s">
        <v>521</v>
      </c>
      <c r="C88" s="186" t="s">
        <v>485</v>
      </c>
      <c r="D88" s="151" t="s">
        <v>486</v>
      </c>
      <c r="E88" s="90" t="s">
        <v>465</v>
      </c>
      <c r="F88" s="187" t="s">
        <v>339</v>
      </c>
      <c r="G88" s="139">
        <f t="shared" si="3"/>
        <v>0.33680555555555552</v>
      </c>
      <c r="H88" s="115" t="s">
        <v>341</v>
      </c>
      <c r="I88" s="114" t="s">
        <v>414</v>
      </c>
      <c r="J88" s="91"/>
      <c r="O88" s="134" t="str">
        <f t="shared" si="2"/>
        <v>RO32. START</v>
      </c>
    </row>
    <row r="89" spans="1:15" x14ac:dyDescent="0.35">
      <c r="A89" s="143" t="s">
        <v>375</v>
      </c>
      <c r="B89" s="185" t="s">
        <v>522</v>
      </c>
      <c r="C89" s="186" t="s">
        <v>487</v>
      </c>
      <c r="D89" s="151" t="s">
        <v>488</v>
      </c>
      <c r="E89" s="90" t="s">
        <v>465</v>
      </c>
      <c r="F89" s="187" t="s">
        <v>339</v>
      </c>
      <c r="G89" s="139">
        <f t="shared" si="3"/>
        <v>0.33680555555555552</v>
      </c>
      <c r="H89" s="115" t="s">
        <v>341</v>
      </c>
      <c r="I89" s="114" t="s">
        <v>414</v>
      </c>
      <c r="J89" s="91"/>
      <c r="O89" s="134" t="str">
        <f t="shared" si="2"/>
        <v>RO32. START</v>
      </c>
    </row>
    <row r="90" spans="1:15" x14ac:dyDescent="0.35">
      <c r="A90" s="143" t="s">
        <v>376</v>
      </c>
      <c r="B90" s="185" t="s">
        <v>508</v>
      </c>
      <c r="C90" s="186" t="s">
        <v>452</v>
      </c>
      <c r="D90" s="151" t="s">
        <v>489</v>
      </c>
      <c r="E90" s="90" t="s">
        <v>490</v>
      </c>
      <c r="F90" s="187" t="s">
        <v>339</v>
      </c>
      <c r="G90" s="139">
        <f t="shared" si="3"/>
        <v>0.33680555555555552</v>
      </c>
      <c r="H90" s="115" t="s">
        <v>341</v>
      </c>
      <c r="I90" s="114" t="s">
        <v>414</v>
      </c>
      <c r="J90" s="91"/>
      <c r="O90" s="134" t="str">
        <f t="shared" si="2"/>
        <v>RO32. START</v>
      </c>
    </row>
    <row r="91" spans="1:15" x14ac:dyDescent="0.35">
      <c r="A91" s="143" t="s">
        <v>377</v>
      </c>
      <c r="B91" s="185"/>
      <c r="C91" s="186"/>
      <c r="D91" s="151"/>
      <c r="E91" s="90"/>
      <c r="F91" s="140"/>
      <c r="G91" s="139">
        <f t="shared" ref="G91" si="4">G90+J90</f>
        <v>0.33680555555555552</v>
      </c>
      <c r="H91" s="156"/>
      <c r="I91" s="157"/>
      <c r="J91" s="91"/>
      <c r="O91" s="134" t="str">
        <f t="shared" si="2"/>
        <v/>
      </c>
    </row>
    <row r="92" spans="1:15" x14ac:dyDescent="0.35">
      <c r="A92" s="143" t="s">
        <v>378</v>
      </c>
      <c r="B92" s="185"/>
      <c r="C92" s="186"/>
      <c r="D92" s="151"/>
      <c r="E92" s="90"/>
      <c r="F92" s="140"/>
      <c r="G92" s="139">
        <f t="shared" ref="G92:G116" si="5">G91+J91</f>
        <v>0.33680555555555552</v>
      </c>
      <c r="H92" s="156"/>
      <c r="I92" s="157"/>
      <c r="J92" s="91"/>
      <c r="O92" s="134" t="str">
        <f t="shared" si="2"/>
        <v/>
      </c>
    </row>
    <row r="93" spans="1:15" x14ac:dyDescent="0.35">
      <c r="A93" s="143" t="s">
        <v>379</v>
      </c>
      <c r="B93" s="185"/>
      <c r="C93" s="186"/>
      <c r="D93" s="151"/>
      <c r="E93" s="90"/>
      <c r="F93" s="140"/>
      <c r="G93" s="139">
        <f t="shared" si="5"/>
        <v>0.33680555555555552</v>
      </c>
      <c r="H93" s="156"/>
      <c r="I93" s="157"/>
      <c r="J93" s="91"/>
      <c r="O93" s="134" t="str">
        <f t="shared" si="2"/>
        <v/>
      </c>
    </row>
    <row r="94" spans="1:15" x14ac:dyDescent="0.35">
      <c r="A94" s="143" t="s">
        <v>380</v>
      </c>
      <c r="B94" s="185"/>
      <c r="C94" s="186"/>
      <c r="D94" s="151"/>
      <c r="E94" s="90"/>
      <c r="F94" s="140"/>
      <c r="G94" s="139">
        <f t="shared" si="5"/>
        <v>0.33680555555555552</v>
      </c>
      <c r="H94" s="156"/>
      <c r="I94" s="157"/>
      <c r="J94" s="91"/>
      <c r="O94" s="134" t="str">
        <f t="shared" si="2"/>
        <v/>
      </c>
    </row>
    <row r="95" spans="1:15" x14ac:dyDescent="0.35">
      <c r="A95" s="143" t="s">
        <v>381</v>
      </c>
      <c r="B95" s="185"/>
      <c r="C95" s="186"/>
      <c r="D95" s="151"/>
      <c r="E95" s="90"/>
      <c r="F95" s="140"/>
      <c r="G95" s="139">
        <f t="shared" si="5"/>
        <v>0.33680555555555552</v>
      </c>
      <c r="H95" s="158"/>
      <c r="I95" s="159"/>
      <c r="J95" s="91"/>
      <c r="O95" s="134" t="str">
        <f t="shared" si="2"/>
        <v/>
      </c>
    </row>
    <row r="96" spans="1:15" x14ac:dyDescent="0.35">
      <c r="A96" s="143" t="s">
        <v>382</v>
      </c>
      <c r="B96" s="185"/>
      <c r="C96" s="186"/>
      <c r="D96" s="151"/>
      <c r="E96" s="90"/>
      <c r="F96" s="140"/>
      <c r="G96" s="139">
        <f t="shared" si="5"/>
        <v>0.33680555555555552</v>
      </c>
      <c r="H96" s="156"/>
      <c r="I96" s="157"/>
      <c r="J96" s="91"/>
      <c r="O96" s="134" t="str">
        <f t="shared" si="2"/>
        <v/>
      </c>
    </row>
    <row r="97" spans="1:15" x14ac:dyDescent="0.35">
      <c r="A97" s="143" t="s">
        <v>383</v>
      </c>
      <c r="B97" s="185"/>
      <c r="C97" s="186"/>
      <c r="D97" s="151"/>
      <c r="E97" s="90"/>
      <c r="F97" s="140"/>
      <c r="G97" s="139">
        <f t="shared" si="5"/>
        <v>0.33680555555555552</v>
      </c>
      <c r="H97" s="156"/>
      <c r="I97" s="157"/>
      <c r="J97" s="91"/>
      <c r="O97" s="134" t="str">
        <f t="shared" si="2"/>
        <v/>
      </c>
    </row>
    <row r="98" spans="1:15" x14ac:dyDescent="0.35">
      <c r="A98" s="143" t="s">
        <v>384</v>
      </c>
      <c r="B98" s="185"/>
      <c r="C98" s="186"/>
      <c r="D98" s="151"/>
      <c r="E98" s="90"/>
      <c r="F98" s="140"/>
      <c r="G98" s="139">
        <f t="shared" si="5"/>
        <v>0.33680555555555552</v>
      </c>
      <c r="H98" s="156"/>
      <c r="I98" s="157"/>
      <c r="J98" s="91"/>
      <c r="O98" s="134" t="str">
        <f t="shared" si="2"/>
        <v/>
      </c>
    </row>
    <row r="99" spans="1:15" x14ac:dyDescent="0.35">
      <c r="A99" s="143" t="s">
        <v>385</v>
      </c>
      <c r="B99" s="185"/>
      <c r="C99" s="186"/>
      <c r="D99" s="152"/>
      <c r="E99" s="135"/>
      <c r="F99" s="140"/>
      <c r="G99" s="139">
        <f t="shared" si="5"/>
        <v>0.33680555555555552</v>
      </c>
      <c r="H99" s="156"/>
      <c r="I99" s="157"/>
      <c r="J99" s="91"/>
      <c r="O99" s="134" t="str">
        <f t="shared" si="2"/>
        <v/>
      </c>
    </row>
    <row r="100" spans="1:15" x14ac:dyDescent="0.35">
      <c r="A100" s="143" t="s">
        <v>386</v>
      </c>
      <c r="B100" s="185"/>
      <c r="C100" s="186"/>
      <c r="D100" s="151"/>
      <c r="E100" s="90"/>
      <c r="F100" s="140"/>
      <c r="G100" s="139">
        <f t="shared" si="5"/>
        <v>0.33680555555555552</v>
      </c>
      <c r="H100" s="156"/>
      <c r="I100" s="157"/>
      <c r="J100" s="91"/>
      <c r="O100" s="134" t="str">
        <f t="shared" si="2"/>
        <v/>
      </c>
    </row>
    <row r="101" spans="1:15" x14ac:dyDescent="0.35">
      <c r="A101" s="143" t="s">
        <v>387</v>
      </c>
      <c r="B101" s="185"/>
      <c r="C101" s="186"/>
      <c r="D101" s="151"/>
      <c r="E101" s="90"/>
      <c r="F101" s="140"/>
      <c r="G101" s="139">
        <f t="shared" si="5"/>
        <v>0.33680555555555552</v>
      </c>
      <c r="H101" s="156"/>
      <c r="I101" s="157"/>
      <c r="J101" s="91"/>
      <c r="O101" s="134" t="str">
        <f t="shared" si="2"/>
        <v/>
      </c>
    </row>
    <row r="102" spans="1:15" x14ac:dyDescent="0.35">
      <c r="A102" s="143" t="s">
        <v>388</v>
      </c>
      <c r="B102" s="185"/>
      <c r="C102" s="186"/>
      <c r="D102" s="151"/>
      <c r="E102" s="90"/>
      <c r="F102" s="140"/>
      <c r="G102" s="139">
        <f t="shared" si="5"/>
        <v>0.33680555555555552</v>
      </c>
      <c r="H102" s="156"/>
      <c r="I102" s="157"/>
      <c r="J102" s="91"/>
      <c r="O102" s="134" t="str">
        <f t="shared" si="2"/>
        <v/>
      </c>
    </row>
    <row r="103" spans="1:15" x14ac:dyDescent="0.35">
      <c r="A103" s="143" t="s">
        <v>389</v>
      </c>
      <c r="B103" s="185"/>
      <c r="C103" s="186"/>
      <c r="D103" s="151"/>
      <c r="E103" s="90"/>
      <c r="F103" s="140"/>
      <c r="G103" s="139">
        <f t="shared" si="5"/>
        <v>0.33680555555555552</v>
      </c>
      <c r="H103" s="156"/>
      <c r="I103" s="157"/>
      <c r="J103" s="91"/>
      <c r="O103" s="134" t="str">
        <f t="shared" si="2"/>
        <v/>
      </c>
    </row>
    <row r="104" spans="1:15" x14ac:dyDescent="0.35">
      <c r="A104" s="143" t="s">
        <v>390</v>
      </c>
      <c r="B104" s="185"/>
      <c r="C104" s="186"/>
      <c r="D104" s="151"/>
      <c r="E104" s="90"/>
      <c r="F104" s="140"/>
      <c r="G104" s="139">
        <f t="shared" si="5"/>
        <v>0.33680555555555552</v>
      </c>
      <c r="H104" s="156"/>
      <c r="I104" s="157"/>
      <c r="J104" s="91"/>
      <c r="O104" s="134" t="str">
        <f t="shared" si="2"/>
        <v/>
      </c>
    </row>
    <row r="105" spans="1:15" x14ac:dyDescent="0.35">
      <c r="A105" s="143" t="s">
        <v>391</v>
      </c>
      <c r="B105" s="185"/>
      <c r="C105" s="186"/>
      <c r="D105" s="151"/>
      <c r="E105" s="90"/>
      <c r="F105" s="140"/>
      <c r="G105" s="139">
        <f t="shared" si="5"/>
        <v>0.33680555555555552</v>
      </c>
      <c r="H105" s="156"/>
      <c r="I105" s="157"/>
      <c r="J105" s="91"/>
      <c r="O105" s="134" t="str">
        <f t="shared" si="2"/>
        <v/>
      </c>
    </row>
    <row r="106" spans="1:15" x14ac:dyDescent="0.35">
      <c r="A106" s="143" t="s">
        <v>392</v>
      </c>
      <c r="B106" s="185"/>
      <c r="C106" s="186"/>
      <c r="D106" s="151"/>
      <c r="E106" s="90"/>
      <c r="F106" s="140"/>
      <c r="G106" s="139">
        <f t="shared" si="5"/>
        <v>0.33680555555555552</v>
      </c>
      <c r="H106" s="156"/>
      <c r="I106" s="157"/>
      <c r="J106" s="91"/>
      <c r="O106" s="134" t="str">
        <f t="shared" si="2"/>
        <v/>
      </c>
    </row>
    <row r="107" spans="1:15" x14ac:dyDescent="0.35">
      <c r="A107" s="143" t="s">
        <v>393</v>
      </c>
      <c r="B107" s="185"/>
      <c r="C107" s="186"/>
      <c r="D107" s="151"/>
      <c r="E107" s="90"/>
      <c r="F107" s="140"/>
      <c r="G107" s="139">
        <f t="shared" si="5"/>
        <v>0.33680555555555552</v>
      </c>
      <c r="H107" s="156"/>
      <c r="I107" s="157"/>
      <c r="J107" s="91"/>
      <c r="O107" s="134" t="str">
        <f t="shared" si="2"/>
        <v/>
      </c>
    </row>
    <row r="108" spans="1:15" x14ac:dyDescent="0.35">
      <c r="A108" s="143" t="s">
        <v>394</v>
      </c>
      <c r="B108" s="185"/>
      <c r="C108" s="186"/>
      <c r="D108" s="151"/>
      <c r="E108" s="90"/>
      <c r="F108" s="140"/>
      <c r="G108" s="139">
        <f t="shared" si="5"/>
        <v>0.33680555555555552</v>
      </c>
      <c r="H108" s="156"/>
      <c r="I108" s="157"/>
      <c r="J108" s="91"/>
      <c r="O108" s="134" t="str">
        <f t="shared" si="2"/>
        <v/>
      </c>
    </row>
    <row r="109" spans="1:15" x14ac:dyDescent="0.35">
      <c r="A109" s="143" t="s">
        <v>395</v>
      </c>
      <c r="B109" s="185"/>
      <c r="C109" s="186"/>
      <c r="D109" s="151"/>
      <c r="E109" s="90"/>
      <c r="F109" s="140"/>
      <c r="G109" s="139">
        <f t="shared" si="5"/>
        <v>0.33680555555555552</v>
      </c>
      <c r="H109" s="156"/>
      <c r="I109" s="157"/>
      <c r="J109" s="91"/>
      <c r="O109" s="134" t="str">
        <f t="shared" si="2"/>
        <v/>
      </c>
    </row>
    <row r="110" spans="1:15" x14ac:dyDescent="0.35">
      <c r="A110" s="143" t="s">
        <v>396</v>
      </c>
      <c r="B110" s="185"/>
      <c r="C110" s="186"/>
      <c r="D110" s="151"/>
      <c r="E110" s="90"/>
      <c r="F110" s="140"/>
      <c r="G110" s="139">
        <f t="shared" si="5"/>
        <v>0.33680555555555552</v>
      </c>
      <c r="H110" s="156"/>
      <c r="I110" s="157"/>
      <c r="J110" s="91"/>
      <c r="O110" s="134" t="str">
        <f t="shared" si="2"/>
        <v/>
      </c>
    </row>
    <row r="111" spans="1:15" x14ac:dyDescent="0.35">
      <c r="A111" s="143" t="s">
        <v>397</v>
      </c>
      <c r="B111" s="185"/>
      <c r="C111" s="186"/>
      <c r="D111" s="151"/>
      <c r="E111" s="90"/>
      <c r="F111" s="140"/>
      <c r="G111" s="139">
        <f t="shared" si="5"/>
        <v>0.33680555555555552</v>
      </c>
      <c r="H111" s="156"/>
      <c r="I111" s="157"/>
      <c r="J111" s="91"/>
      <c r="O111" s="134" t="str">
        <f t="shared" si="2"/>
        <v/>
      </c>
    </row>
    <row r="112" spans="1:15" x14ac:dyDescent="0.35">
      <c r="A112" s="143" t="s">
        <v>398</v>
      </c>
      <c r="B112" s="185"/>
      <c r="C112" s="186"/>
      <c r="D112" s="151"/>
      <c r="E112" s="90"/>
      <c r="F112" s="140"/>
      <c r="G112" s="139">
        <f t="shared" si="5"/>
        <v>0.33680555555555552</v>
      </c>
      <c r="H112" s="156"/>
      <c r="I112" s="157"/>
      <c r="J112" s="91"/>
      <c r="O112" s="134" t="str">
        <f t="shared" si="2"/>
        <v/>
      </c>
    </row>
    <row r="113" spans="1:15" x14ac:dyDescent="0.35">
      <c r="A113" s="143" t="s">
        <v>399</v>
      </c>
      <c r="B113" s="185"/>
      <c r="C113" s="186"/>
      <c r="D113" s="151"/>
      <c r="E113" s="90"/>
      <c r="F113" s="140"/>
      <c r="G113" s="139">
        <f t="shared" si="5"/>
        <v>0.33680555555555552</v>
      </c>
      <c r="H113" s="115"/>
      <c r="I113" s="114"/>
      <c r="J113" s="91"/>
      <c r="O113" s="134" t="str">
        <f t="shared" si="2"/>
        <v/>
      </c>
    </row>
    <row r="114" spans="1:15" x14ac:dyDescent="0.35">
      <c r="A114" s="143" t="s">
        <v>400</v>
      </c>
      <c r="B114" s="185"/>
      <c r="C114" s="186"/>
      <c r="D114" s="151"/>
      <c r="E114" s="90"/>
      <c r="F114" s="140"/>
      <c r="G114" s="139">
        <f t="shared" si="5"/>
        <v>0.33680555555555552</v>
      </c>
      <c r="H114" s="115"/>
      <c r="I114" s="114"/>
      <c r="J114" s="91"/>
      <c r="O114" s="134" t="str">
        <f t="shared" si="2"/>
        <v/>
      </c>
    </row>
    <row r="115" spans="1:15" x14ac:dyDescent="0.35">
      <c r="A115" s="143" t="s">
        <v>401</v>
      </c>
      <c r="B115" s="185"/>
      <c r="C115" s="186"/>
      <c r="D115" s="151"/>
      <c r="E115" s="90"/>
      <c r="F115" s="140"/>
      <c r="G115" s="139">
        <f t="shared" si="5"/>
        <v>0.33680555555555552</v>
      </c>
      <c r="H115" s="115"/>
      <c r="I115" s="114"/>
      <c r="J115" s="91"/>
      <c r="O115" s="134" t="str">
        <f t="shared" si="2"/>
        <v/>
      </c>
    </row>
    <row r="116" spans="1:15" x14ac:dyDescent="0.35">
      <c r="A116" s="143" t="s">
        <v>402</v>
      </c>
      <c r="B116" s="185"/>
      <c r="C116" s="186"/>
      <c r="D116" s="151"/>
      <c r="E116" s="90"/>
      <c r="F116" s="140"/>
      <c r="G116" s="139">
        <f t="shared" si="5"/>
        <v>0.33680555555555552</v>
      </c>
      <c r="H116" s="115"/>
      <c r="I116" s="114"/>
      <c r="J116" s="91"/>
      <c r="O116" s="134" t="str">
        <f t="shared" si="2"/>
        <v/>
      </c>
    </row>
    <row r="117" spans="1:15" ht="12.75" customHeight="1" x14ac:dyDescent="0.35">
      <c r="A117" s="191" t="s">
        <v>321</v>
      </c>
      <c r="B117" s="191"/>
      <c r="C117" s="191"/>
      <c r="D117" s="191"/>
      <c r="E117" s="191"/>
      <c r="F117" s="191"/>
      <c r="G117" s="191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59" type="noConversion"/>
  <conditionalFormatting sqref="A17:I90">
    <cfRule type="expression" dxfId="8643" priority="6898">
      <formula>$F17="RO1"</formula>
    </cfRule>
    <cfRule type="expression" dxfId="8642" priority="6897">
      <formula>$F17="RO-Z"</formula>
    </cfRule>
    <cfRule type="expression" dxfId="8641" priority="6896">
      <formula>$F17="Nic"</formula>
    </cfRule>
    <cfRule type="expression" dxfId="8640" priority="6895">
      <formula>$F17="RO-V"</formula>
    </cfRule>
    <cfRule type="expression" dxfId="8639" priority="6900">
      <formula>$F17="RO3"</formula>
    </cfRule>
    <cfRule type="expression" dxfId="8638" priority="6899">
      <formula>$F17="RO2"</formula>
    </cfRule>
  </conditionalFormatting>
  <conditionalFormatting sqref="A91:I116">
    <cfRule type="expression" dxfId="8637" priority="10055">
      <formula>$F91="RO-V"</formula>
    </cfRule>
    <cfRule type="expression" dxfId="8636" priority="10324">
      <formula>$F91="RO2"</formula>
    </cfRule>
    <cfRule type="expression" dxfId="8635" priority="10104">
      <formula>$F91="Nic"</formula>
    </cfRule>
    <cfRule type="expression" dxfId="8634" priority="10325">
      <formula>$F91="RO3"</formula>
    </cfRule>
    <cfRule type="expression" dxfId="8633" priority="10323">
      <formula>$F91="RO1"</formula>
    </cfRule>
    <cfRule type="expression" dxfId="8632" priority="10322">
      <formula>$F91="RO-Z"</formula>
    </cfRule>
  </conditionalFormatting>
  <conditionalFormatting sqref="B54:B64">
    <cfRule type="expression" dxfId="8631" priority="3977">
      <formula>$F54="RO-Z"</formula>
    </cfRule>
    <cfRule type="expression" dxfId="8630" priority="4170">
      <formula>$F54="RO-Z"</formula>
    </cfRule>
  </conditionalFormatting>
  <conditionalFormatting sqref="B63">
    <cfRule type="expression" dxfId="8629" priority="3974">
      <formula>$F63="RO-3"</formula>
    </cfRule>
    <cfRule type="expression" dxfId="8628" priority="4169">
      <formula>$F63="RO-V"</formula>
    </cfRule>
    <cfRule type="expression" dxfId="8627" priority="4168">
      <formula>$F63="Nic"</formula>
    </cfRule>
    <cfRule type="expression" dxfId="8626" priority="4167">
      <formula>$F63="RO-3"</formula>
    </cfRule>
    <cfRule type="expression" dxfId="8625" priority="3976">
      <formula>$F63="RO-V"</formula>
    </cfRule>
    <cfRule type="expression" dxfId="8624" priority="3975">
      <formula>$F63="Nic"</formula>
    </cfRule>
  </conditionalFormatting>
  <conditionalFormatting sqref="B63:B64">
    <cfRule type="expression" dxfId="8623" priority="4171">
      <formula>$F63="RO-1"</formula>
    </cfRule>
    <cfRule type="expression" dxfId="8622" priority="4173">
      <formula>$F63="RO-3"</formula>
    </cfRule>
    <cfRule type="expression" dxfId="8621" priority="3985">
      <formula>$F63="RO-2"</formula>
    </cfRule>
    <cfRule type="expression" dxfId="8620" priority="3984">
      <formula>$F63="RO-1"</formula>
    </cfRule>
    <cfRule type="expression" dxfId="8619" priority="3983">
      <formula>$F63="RO-Z"</formula>
    </cfRule>
    <cfRule type="expression" dxfId="8618" priority="3980">
      <formula>$F63="RO-3"</formula>
    </cfRule>
    <cfRule type="expression" dxfId="8617" priority="3979">
      <formula>$F63="RO-2"</formula>
    </cfRule>
    <cfRule type="expression" dxfId="8616" priority="3978">
      <formula>$F63="RO-1"</formula>
    </cfRule>
    <cfRule type="expression" dxfId="8615" priority="4172">
      <formula>$F63="RO-2"</formula>
    </cfRule>
  </conditionalFormatting>
  <conditionalFormatting sqref="B64">
    <cfRule type="expression" dxfId="8614" priority="4179">
      <formula>$F64="RO-3"</formula>
    </cfRule>
    <cfRule type="expression" dxfId="8613" priority="4178">
      <formula>$F64="RO-2"</formula>
    </cfRule>
    <cfRule type="expression" dxfId="8612" priority="4177">
      <formula>$F64="RO-1"</formula>
    </cfRule>
    <cfRule type="expression" dxfId="8611" priority="4176">
      <formula>$F64="RO-Z"</formula>
    </cfRule>
    <cfRule type="expression" dxfId="8610" priority="3986">
      <formula>$F64="RO-3"</formula>
    </cfRule>
    <cfRule type="expression" dxfId="8609" priority="4174">
      <formula>$F64="Nic"</formula>
    </cfRule>
    <cfRule type="expression" dxfId="8608" priority="3982">
      <formula>$F64="RO-V"</formula>
    </cfRule>
    <cfRule type="expression" dxfId="8607" priority="3981">
      <formula>$F64="Nic"</formula>
    </cfRule>
    <cfRule type="expression" dxfId="8606" priority="4175">
      <formula>$F64="RO-V"</formula>
    </cfRule>
  </conditionalFormatting>
  <conditionalFormatting sqref="B70">
    <cfRule type="expression" dxfId="8605" priority="4349">
      <formula>$F70="RO-V"</formula>
    </cfRule>
    <cfRule type="expression" dxfId="8604" priority="4350">
      <formula>$F70="RO-Z"</formula>
    </cfRule>
    <cfRule type="expression" dxfId="8603" priority="4351">
      <formula>$F70="RO-1"</formula>
    </cfRule>
    <cfRule type="expression" dxfId="8602" priority="4352">
      <formula>$F70="RO-2"</formula>
    </cfRule>
    <cfRule type="expression" dxfId="8601" priority="4353">
      <formula>$F70="RO-3"</formula>
    </cfRule>
    <cfRule type="expression" dxfId="8600" priority="4354">
      <formula>$F70="Nic"</formula>
    </cfRule>
    <cfRule type="expression" dxfId="8599" priority="4355">
      <formula>$F70="RO-V"</formula>
    </cfRule>
    <cfRule type="expression" dxfId="8598" priority="4356">
      <formula>$F70="RO-Z"</formula>
    </cfRule>
    <cfRule type="expression" dxfId="8597" priority="4357">
      <formula>$F70="RO-1"</formula>
    </cfRule>
    <cfRule type="expression" dxfId="8596" priority="4358">
      <formula>$F70="RO-2"</formula>
    </cfRule>
    <cfRule type="expression" dxfId="8595" priority="4359">
      <formula>$F70="RO-3"</formula>
    </cfRule>
    <cfRule type="expression" dxfId="8594" priority="3918">
      <formula>$F70="RO-Z"</formula>
    </cfRule>
    <cfRule type="expression" dxfId="8593" priority="3919">
      <formula>$F70="RO-1"</formula>
    </cfRule>
    <cfRule type="expression" dxfId="8592" priority="3920">
      <formula>$F70="RO-2"</formula>
    </cfRule>
    <cfRule type="expression" dxfId="8591" priority="3921">
      <formula>$F70="RO-3"</formula>
    </cfRule>
    <cfRule type="expression" dxfId="8590" priority="3922">
      <formula>$F70="RO-Z"</formula>
    </cfRule>
    <cfRule type="expression" dxfId="8589" priority="3923">
      <formula>$F70="RO-1"</formula>
    </cfRule>
    <cfRule type="expression" dxfId="8588" priority="3924">
      <formula>$F70="RO-2"</formula>
    </cfRule>
    <cfRule type="expression" dxfId="8587" priority="3925">
      <formula>$F70="RO-3"</formula>
    </cfRule>
    <cfRule type="expression" dxfId="8586" priority="3926">
      <formula>$F70="RO-Z"</formula>
    </cfRule>
    <cfRule type="expression" dxfId="8585" priority="3927">
      <formula>$F70="RO-1"</formula>
    </cfRule>
    <cfRule type="expression" dxfId="8584" priority="3928">
      <formula>$F70="RO-2"</formula>
    </cfRule>
    <cfRule type="expression" dxfId="8583" priority="3929">
      <formula>$F70="RO-3"</formula>
    </cfRule>
    <cfRule type="expression" dxfId="8582" priority="3930">
      <formula>$F70="RO-Z"</formula>
    </cfRule>
    <cfRule type="expression" dxfId="8581" priority="3932">
      <formula>$F70="RO-2"</formula>
    </cfRule>
    <cfRule type="expression" dxfId="8580" priority="3933">
      <formula>$F70="RO-3"</formula>
    </cfRule>
    <cfRule type="expression" dxfId="8579" priority="3934">
      <formula>$F70="Nic"</formula>
    </cfRule>
    <cfRule type="expression" dxfId="8578" priority="3935">
      <formula>$F70="RO-V"</formula>
    </cfRule>
    <cfRule type="expression" dxfId="8577" priority="3936">
      <formula>$F70="RO-Z"</formula>
    </cfRule>
    <cfRule type="expression" dxfId="8576" priority="3937">
      <formula>$F70="RO-1"</formula>
    </cfRule>
    <cfRule type="expression" dxfId="8575" priority="3938">
      <formula>$F70="RO-2"</formula>
    </cfRule>
    <cfRule type="expression" dxfId="8574" priority="3939">
      <formula>$F70="RO-3"</formula>
    </cfRule>
    <cfRule type="expression" dxfId="8573" priority="3940">
      <formula>$F70="Nic"</formula>
    </cfRule>
    <cfRule type="expression" dxfId="8572" priority="3941">
      <formula>$F70="RO-V"</formula>
    </cfRule>
    <cfRule type="expression" dxfId="8571" priority="4107">
      <formula>$F70="RO-Z"</formula>
    </cfRule>
    <cfRule type="expression" dxfId="8570" priority="4108">
      <formula>$F70="RO-1"</formula>
    </cfRule>
    <cfRule type="expression" dxfId="8569" priority="4109">
      <formula>$F70="RO-2"</formula>
    </cfRule>
    <cfRule type="expression" dxfId="8568" priority="3942">
      <formula>$F70="RO-Z"</formula>
    </cfRule>
    <cfRule type="expression" dxfId="8567" priority="3943">
      <formula>$F70="RO-1"</formula>
    </cfRule>
    <cfRule type="expression" dxfId="8566" priority="3944">
      <formula>$F70="RO-2"</formula>
    </cfRule>
    <cfRule type="expression" dxfId="8565" priority="3945">
      <formula>$F70="RO-3"</formula>
    </cfRule>
    <cfRule type="expression" dxfId="8564" priority="3946">
      <formula>$F70="Nic"</formula>
    </cfRule>
    <cfRule type="expression" dxfId="8563" priority="4110">
      <formula>$F70="RO-3"</formula>
    </cfRule>
    <cfRule type="expression" dxfId="8562" priority="4111">
      <formula>$F70="RO-Z"</formula>
    </cfRule>
    <cfRule type="expression" dxfId="8561" priority="4112">
      <formula>$F70="RO-1"</formula>
    </cfRule>
    <cfRule type="expression" dxfId="8560" priority="4113">
      <formula>$F70="RO-2"</formula>
    </cfRule>
    <cfRule type="expression" dxfId="8559" priority="4114">
      <formula>$F70="RO-3"</formula>
    </cfRule>
    <cfRule type="expression" dxfId="8558" priority="4115">
      <formula>$F70="RO-Z"</formula>
    </cfRule>
    <cfRule type="expression" dxfId="8557" priority="4116">
      <formula>$F70="RO-1"</formula>
    </cfRule>
    <cfRule type="expression" dxfId="8556" priority="4117">
      <formula>$F70="RO-2"</formula>
    </cfRule>
    <cfRule type="expression" dxfId="8555" priority="3947">
      <formula>$F70="RO-V"</formula>
    </cfRule>
    <cfRule type="expression" dxfId="8554" priority="3948">
      <formula>$F70="RO-Z"</formula>
    </cfRule>
    <cfRule type="expression" dxfId="8553" priority="3949">
      <formula>$F70="RO-1"</formula>
    </cfRule>
    <cfRule type="expression" dxfId="8552" priority="3950">
      <formula>$F70="RO-2"</formula>
    </cfRule>
    <cfRule type="expression" dxfId="8551" priority="3951">
      <formula>$F70="RO-3"</formula>
    </cfRule>
    <cfRule type="expression" dxfId="8550" priority="3952">
      <formula>$F70="Nic"</formula>
    </cfRule>
    <cfRule type="expression" dxfId="8549" priority="3953">
      <formula>$F70="RO-V"</formula>
    </cfRule>
    <cfRule type="expression" dxfId="8548" priority="3954">
      <formula>$F70="RO-Z"</formula>
    </cfRule>
    <cfRule type="expression" dxfId="8547" priority="3955">
      <formula>$F70="RO-1"</formula>
    </cfRule>
    <cfRule type="expression" dxfId="8546" priority="3956">
      <formula>$F70="RO-2"</formula>
    </cfRule>
    <cfRule type="expression" dxfId="8545" priority="3957">
      <formula>$F70="RO-3"</formula>
    </cfRule>
    <cfRule type="expression" dxfId="8544" priority="3958">
      <formula>$F70="RO-Z"</formula>
    </cfRule>
    <cfRule type="expression" dxfId="8543" priority="3959">
      <formula>$F70="RO-1"</formula>
    </cfRule>
    <cfRule type="expression" dxfId="8542" priority="3960">
      <formula>$F70="RO-2"</formula>
    </cfRule>
    <cfRule type="expression" dxfId="8541" priority="3961">
      <formula>$F70="RO-3"</formula>
    </cfRule>
    <cfRule type="expression" dxfId="8540" priority="3962">
      <formula>$F70="Nic"</formula>
    </cfRule>
    <cfRule type="expression" dxfId="8539" priority="3963">
      <formula>$F70="RO-V"</formula>
    </cfRule>
    <cfRule type="expression" dxfId="8538" priority="3964">
      <formula>$F70="RO-Z"</formula>
    </cfRule>
    <cfRule type="expression" dxfId="8537" priority="4161">
      <formula>$F70="Nic"</formula>
    </cfRule>
    <cfRule type="expression" dxfId="8536" priority="3965">
      <formula>$F70="RO-1"</formula>
    </cfRule>
    <cfRule type="expression" dxfId="8535" priority="3966">
      <formula>$F70="RO-2"</formula>
    </cfRule>
    <cfRule type="expression" dxfId="8534" priority="3967">
      <formula>$F70="RO-3"</formula>
    </cfRule>
    <cfRule type="expression" dxfId="8533" priority="3968">
      <formula>$F70="Nic"</formula>
    </cfRule>
    <cfRule type="expression" dxfId="8532" priority="3969">
      <formula>$F70="RO-V"</formula>
    </cfRule>
    <cfRule type="expression" dxfId="8531" priority="3970">
      <formula>$F70="RO-Z"</formula>
    </cfRule>
    <cfRule type="expression" dxfId="8530" priority="3971">
      <formula>$F70="RO-1"</formula>
    </cfRule>
    <cfRule type="expression" dxfId="8529" priority="3972">
      <formula>$F70="RO-2"</formula>
    </cfRule>
    <cfRule type="expression" dxfId="8528" priority="3973">
      <formula>$F70="RO-3"</formula>
    </cfRule>
    <cfRule type="expression" dxfId="8527" priority="4166">
      <formula>$F70="RO-3"</formula>
    </cfRule>
    <cfRule type="expression" dxfId="8526" priority="4165">
      <formula>$F70="RO-2"</formula>
    </cfRule>
    <cfRule type="expression" dxfId="8525" priority="4164">
      <formula>$F70="RO-1"</formula>
    </cfRule>
    <cfRule type="expression" dxfId="8524" priority="4163">
      <formula>$F70="RO-Z"</formula>
    </cfRule>
    <cfRule type="expression" dxfId="8523" priority="4162">
      <formula>$F70="RO-V"</formula>
    </cfRule>
    <cfRule type="expression" dxfId="8522" priority="3931">
      <formula>$F70="RO-1"</formula>
    </cfRule>
    <cfRule type="expression" dxfId="8521" priority="4160">
      <formula>$F70="RO-3"</formula>
    </cfRule>
    <cfRule type="expression" dxfId="8520" priority="4159">
      <formula>$F70="RO-2"</formula>
    </cfRule>
    <cfRule type="expression" dxfId="8519" priority="4158">
      <formula>$F70="RO-1"</formula>
    </cfRule>
    <cfRule type="expression" dxfId="8518" priority="4157">
      <formula>$F70="RO-Z"</formula>
    </cfRule>
    <cfRule type="expression" dxfId="8517" priority="4156">
      <formula>$F70="RO-V"</formula>
    </cfRule>
    <cfRule type="expression" dxfId="8516" priority="4155">
      <formula>$F70="Nic"</formula>
    </cfRule>
    <cfRule type="expression" dxfId="8515" priority="4154">
      <formula>$F70="RO-3"</formula>
    </cfRule>
    <cfRule type="expression" dxfId="8514" priority="4153">
      <formula>$F70="RO-2"</formula>
    </cfRule>
    <cfRule type="expression" dxfId="8513" priority="4152">
      <formula>$F70="RO-1"</formula>
    </cfRule>
    <cfRule type="expression" dxfId="8512" priority="4151">
      <formula>$F70="RO-Z"</formula>
    </cfRule>
    <cfRule type="expression" dxfId="8511" priority="4150">
      <formula>$F70="RO-3"</formula>
    </cfRule>
    <cfRule type="expression" dxfId="8510" priority="4149">
      <formula>$F70="RO-2"</formula>
    </cfRule>
    <cfRule type="expression" dxfId="8509" priority="4147">
      <formula>$F70="RO-Z"</formula>
    </cfRule>
    <cfRule type="expression" dxfId="8508" priority="4146">
      <formula>$F70="RO-V"</formula>
    </cfRule>
    <cfRule type="expression" dxfId="8507" priority="4145">
      <formula>$F70="Nic"</formula>
    </cfRule>
    <cfRule type="expression" dxfId="8506" priority="4143">
      <formula>$F70="RO-2"</formula>
    </cfRule>
    <cfRule type="expression" dxfId="8505" priority="4142">
      <formula>$F70="RO-1"</formula>
    </cfRule>
    <cfRule type="expression" dxfId="8504" priority="4141">
      <formula>$F70="RO-Z"</formula>
    </cfRule>
    <cfRule type="expression" dxfId="8503" priority="4140">
      <formula>$F70="RO-V"</formula>
    </cfRule>
    <cfRule type="expression" dxfId="8502" priority="4139">
      <formula>$F70="Nic"</formula>
    </cfRule>
    <cfRule type="expression" dxfId="8501" priority="4138">
      <formula>$F70="RO-3"</formula>
    </cfRule>
    <cfRule type="expression" dxfId="8500" priority="4137">
      <formula>$F70="RO-2"</formula>
    </cfRule>
    <cfRule type="expression" dxfId="8499" priority="4136">
      <formula>$F70="RO-1"</formula>
    </cfRule>
    <cfRule type="expression" dxfId="8498" priority="4135">
      <formula>$F70="RO-Z"</formula>
    </cfRule>
    <cfRule type="expression" dxfId="8497" priority="4134">
      <formula>$F70="RO-V"</formula>
    </cfRule>
    <cfRule type="expression" dxfId="8496" priority="4133">
      <formula>$F70="Nic"</formula>
    </cfRule>
    <cfRule type="expression" dxfId="8495" priority="4132">
      <formula>$F70="RO-3"</formula>
    </cfRule>
    <cfRule type="expression" dxfId="8494" priority="4131">
      <formula>$F70="RO-2"</formula>
    </cfRule>
    <cfRule type="expression" dxfId="8493" priority="4130">
      <formula>$F70="RO-1"</formula>
    </cfRule>
    <cfRule type="expression" dxfId="8492" priority="4129">
      <formula>$F70="RO-Z"</formula>
    </cfRule>
    <cfRule type="expression" dxfId="8491" priority="4128">
      <formula>$F70="RO-V"</formula>
    </cfRule>
    <cfRule type="expression" dxfId="8490" priority="4127">
      <formula>$F70="Nic"</formula>
    </cfRule>
    <cfRule type="expression" dxfId="8489" priority="4118">
      <formula>$F70="RO-3"</formula>
    </cfRule>
    <cfRule type="expression" dxfId="8488" priority="4126">
      <formula>$F70="RO-3"</formula>
    </cfRule>
    <cfRule type="expression" dxfId="8487" priority="4125">
      <formula>$F70="RO-2"</formula>
    </cfRule>
    <cfRule type="expression" dxfId="8486" priority="4124">
      <formula>$F70="RO-1"</formula>
    </cfRule>
    <cfRule type="expression" dxfId="8485" priority="4123">
      <formula>$F70="RO-Z"</formula>
    </cfRule>
    <cfRule type="expression" dxfId="8484" priority="4122">
      <formula>$F70="RO-3"</formula>
    </cfRule>
    <cfRule type="expression" dxfId="8483" priority="4121">
      <formula>$F70="RO-2"</formula>
    </cfRule>
    <cfRule type="expression" dxfId="8482" priority="4120">
      <formula>$F70="RO-1"</formula>
    </cfRule>
    <cfRule type="expression" dxfId="8481" priority="4119">
      <formula>$F70="RO-Z"</formula>
    </cfRule>
    <cfRule type="expression" dxfId="8480" priority="4148">
      <formula>$F70="RO-1"</formula>
    </cfRule>
    <cfRule type="expression" dxfId="8479" priority="4340">
      <formula>$F70="RO-Z"</formula>
    </cfRule>
    <cfRule type="expression" dxfId="8478" priority="4300">
      <formula>$F70="RO-Z"</formula>
    </cfRule>
    <cfRule type="expression" dxfId="8477" priority="4301">
      <formula>$F70="RO-1"</formula>
    </cfRule>
    <cfRule type="expression" dxfId="8476" priority="4302">
      <formula>$F70="RO-2"</formula>
    </cfRule>
    <cfRule type="expression" dxfId="8475" priority="4303">
      <formula>$F70="RO-3"</formula>
    </cfRule>
    <cfRule type="expression" dxfId="8474" priority="4304">
      <formula>$F70="RO-Z"</formula>
    </cfRule>
    <cfRule type="expression" dxfId="8473" priority="4305">
      <formula>$F70="RO-1"</formula>
    </cfRule>
    <cfRule type="expression" dxfId="8472" priority="4306">
      <formula>$F70="RO-2"</formula>
    </cfRule>
    <cfRule type="expression" dxfId="8471" priority="4144">
      <formula>$F70="RO-3"</formula>
    </cfRule>
    <cfRule type="expression" dxfId="8470" priority="4307">
      <formula>$F70="RO-3"</formula>
    </cfRule>
    <cfRule type="expression" dxfId="8469" priority="4308">
      <formula>$F70="RO-Z"</formula>
    </cfRule>
    <cfRule type="expression" dxfId="8468" priority="4309">
      <formula>$F70="RO-1"</formula>
    </cfRule>
    <cfRule type="expression" dxfId="8467" priority="4310">
      <formula>$F70="RO-2"</formula>
    </cfRule>
    <cfRule type="expression" dxfId="8466" priority="4311">
      <formula>$F70="RO-3"</formula>
    </cfRule>
    <cfRule type="expression" dxfId="8465" priority="4312">
      <formula>$F70="RO-Z"</formula>
    </cfRule>
    <cfRule type="expression" dxfId="8464" priority="4313">
      <formula>$F70="RO-1"</formula>
    </cfRule>
    <cfRule type="expression" dxfId="8463" priority="4314">
      <formula>$F70="RO-2"</formula>
    </cfRule>
    <cfRule type="expression" dxfId="8462" priority="4315">
      <formula>$F70="RO-3"</formula>
    </cfRule>
    <cfRule type="expression" dxfId="8461" priority="4316">
      <formula>$F70="RO-Z"</formula>
    </cfRule>
    <cfRule type="expression" dxfId="8460" priority="4317">
      <formula>$F70="RO-1"</formula>
    </cfRule>
    <cfRule type="expression" dxfId="8459" priority="4318">
      <formula>$F70="RO-2"</formula>
    </cfRule>
    <cfRule type="expression" dxfId="8458" priority="4319">
      <formula>$F70="RO-3"</formula>
    </cfRule>
    <cfRule type="expression" dxfId="8457" priority="4320">
      <formula>$F70="Nic"</formula>
    </cfRule>
    <cfRule type="expression" dxfId="8456" priority="4321">
      <formula>$F70="RO-V"</formula>
    </cfRule>
    <cfRule type="expression" dxfId="8455" priority="4322">
      <formula>$F70="RO-Z"</formula>
    </cfRule>
    <cfRule type="expression" dxfId="8454" priority="4323">
      <formula>$F70="RO-1"</formula>
    </cfRule>
    <cfRule type="expression" dxfId="8453" priority="4324">
      <formula>$F70="RO-2"</formula>
    </cfRule>
    <cfRule type="expression" dxfId="8452" priority="4325">
      <formula>$F70="RO-3"</formula>
    </cfRule>
    <cfRule type="expression" dxfId="8451" priority="4326">
      <formula>$F70="Nic"</formula>
    </cfRule>
    <cfRule type="expression" dxfId="8450" priority="4327">
      <formula>$F70="RO-V"</formula>
    </cfRule>
    <cfRule type="expression" dxfId="8449" priority="4328">
      <formula>$F70="RO-Z"</formula>
    </cfRule>
    <cfRule type="expression" dxfId="8448" priority="4329">
      <formula>$F70="RO-1"</formula>
    </cfRule>
    <cfRule type="expression" dxfId="8447" priority="4330">
      <formula>$F70="RO-2"</formula>
    </cfRule>
    <cfRule type="expression" dxfId="8446" priority="4331">
      <formula>$F70="RO-3"</formula>
    </cfRule>
    <cfRule type="expression" dxfId="8445" priority="4332">
      <formula>$F70="Nic"</formula>
    </cfRule>
    <cfRule type="expression" dxfId="8444" priority="4333">
      <formula>$F70="RO-V"</formula>
    </cfRule>
    <cfRule type="expression" dxfId="8443" priority="4334">
      <formula>$F70="RO-Z"</formula>
    </cfRule>
    <cfRule type="expression" dxfId="8442" priority="4335">
      <formula>$F70="RO-1"</formula>
    </cfRule>
    <cfRule type="expression" dxfId="8441" priority="4336">
      <formula>$F70="RO-2"</formula>
    </cfRule>
    <cfRule type="expression" dxfId="8440" priority="4337">
      <formula>$F70="RO-3"</formula>
    </cfRule>
    <cfRule type="expression" dxfId="8439" priority="4338">
      <formula>$F70="Nic"</formula>
    </cfRule>
    <cfRule type="expression" dxfId="8438" priority="4339">
      <formula>$F70="RO-V"</formula>
    </cfRule>
    <cfRule type="expression" dxfId="8437" priority="4341">
      <formula>$F70="RO-1"</formula>
    </cfRule>
    <cfRule type="expression" dxfId="8436" priority="4342">
      <formula>$F70="RO-2"</formula>
    </cfRule>
    <cfRule type="expression" dxfId="8435" priority="4343">
      <formula>$F70="RO-3"</formula>
    </cfRule>
    <cfRule type="expression" dxfId="8434" priority="4344">
      <formula>$F70="RO-Z"</formula>
    </cfRule>
    <cfRule type="expression" dxfId="8433" priority="4345">
      <formula>$F70="RO-1"</formula>
    </cfRule>
    <cfRule type="expression" dxfId="8432" priority="4346">
      <formula>$F70="RO-2"</formula>
    </cfRule>
    <cfRule type="expression" dxfId="8431" priority="4347">
      <formula>$F70="RO-3"</formula>
    </cfRule>
    <cfRule type="expression" dxfId="8430" priority="4348">
      <formula>$F70="Nic"</formula>
    </cfRule>
  </conditionalFormatting>
  <conditionalFormatting sqref="B74:B81">
    <cfRule type="expression" dxfId="8429" priority="3914">
      <formula>$F74="RO-Z"</formula>
    </cfRule>
    <cfRule type="expression" dxfId="8428" priority="3913">
      <formula>$F74="RO-V"</formula>
    </cfRule>
    <cfRule type="expression" dxfId="8427" priority="3912">
      <formula>$F74="Nic"</formula>
    </cfRule>
    <cfRule type="expression" dxfId="8426" priority="4276">
      <formula>$F74="RO-2"</formula>
    </cfRule>
    <cfRule type="expression" dxfId="8425" priority="4275">
      <formula>$F74="RO-1"</formula>
    </cfRule>
    <cfRule type="expression" dxfId="8424" priority="4274">
      <formula>$F74="RO-Z"</formula>
    </cfRule>
    <cfRule type="expression" dxfId="8423" priority="4273">
      <formula>$F74="RO-V"</formula>
    </cfRule>
    <cfRule type="expression" dxfId="8422" priority="4272">
      <formula>$F74="Nic"</formula>
    </cfRule>
    <cfRule type="expression" dxfId="8421" priority="3915">
      <formula>$F74="RO-1"</formula>
    </cfRule>
    <cfRule type="expression" dxfId="8420" priority="4101">
      <formula>$F74="Nic"</formula>
    </cfRule>
    <cfRule type="expression" dxfId="8419" priority="4090">
      <formula>$F74="RO-3"</formula>
    </cfRule>
    <cfRule type="expression" dxfId="8418" priority="4081">
      <formula>$F74="RO-Z"</formula>
    </cfRule>
    <cfRule type="expression" dxfId="8417" priority="4082">
      <formula>$F74="RO-1"</formula>
    </cfRule>
    <cfRule type="expression" dxfId="8416" priority="3901">
      <formula>$F74="RO-3"</formula>
    </cfRule>
    <cfRule type="expression" dxfId="8415" priority="4083">
      <formula>$F74="RO-2"</formula>
    </cfRule>
    <cfRule type="expression" dxfId="8414" priority="4084">
      <formula>$F74="RO-3"</formula>
    </cfRule>
    <cfRule type="expression" dxfId="8413" priority="4085">
      <formula>$F74="Nic"</formula>
    </cfRule>
    <cfRule type="expression" dxfId="8412" priority="4086">
      <formula>$F74="RO-V"</formula>
    </cfRule>
    <cfRule type="expression" dxfId="8411" priority="4087">
      <formula>$F74="RO-Z"</formula>
    </cfRule>
    <cfRule type="expression" dxfId="8410" priority="4088">
      <formula>$F74="RO-1"</formula>
    </cfRule>
    <cfRule type="expression" dxfId="8409" priority="4297">
      <formula>$F74="RO-1"</formula>
    </cfRule>
    <cfRule type="expression" dxfId="8408" priority="4079">
      <formula>$F74="Nic"</formula>
    </cfRule>
    <cfRule type="expression" dxfId="8407" priority="4080">
      <formula>$F74="RO-V"</formula>
    </cfRule>
    <cfRule type="expression" dxfId="8406" priority="4299">
      <formula>$F74="RO-3"</formula>
    </cfRule>
    <cfRule type="expression" dxfId="8405" priority="4298">
      <formula>$F74="RO-2"</formula>
    </cfRule>
    <cfRule type="expression" dxfId="8404" priority="4296">
      <formula>$F74="RO-Z"</formula>
    </cfRule>
    <cfRule type="expression" dxfId="8403" priority="4295">
      <formula>$F74="RO-V"</formula>
    </cfRule>
    <cfRule type="expression" dxfId="8402" priority="3900">
      <formula>$F74="RO-2"</formula>
    </cfRule>
    <cfRule type="expression" dxfId="8401" priority="3899">
      <formula>$F74="RO-1"</formula>
    </cfRule>
    <cfRule type="expression" dxfId="8400" priority="4294">
      <formula>$F74="Nic"</formula>
    </cfRule>
    <cfRule type="expression" dxfId="8399" priority="3898">
      <formula>$F74="RO-Z"</formula>
    </cfRule>
    <cfRule type="expression" dxfId="8398" priority="3897">
      <formula>$F74="RO-V"</formula>
    </cfRule>
    <cfRule type="expression" dxfId="8397" priority="3896">
      <formula>$F74="Nic"</formula>
    </cfRule>
    <cfRule type="expression" dxfId="8396" priority="4278">
      <formula>$F74="Nic"</formula>
    </cfRule>
    <cfRule type="expression" dxfId="8395" priority="3895">
      <formula>$F74="RO-3"</formula>
    </cfRule>
    <cfRule type="expression" dxfId="8394" priority="3894">
      <formula>$F74="RO-2"</formula>
    </cfRule>
    <cfRule type="expression" dxfId="8393" priority="3893">
      <formula>$F74="RO-1"</formula>
    </cfRule>
    <cfRule type="expression" dxfId="8392" priority="3892">
      <formula>$F74="RO-Z"</formula>
    </cfRule>
    <cfRule type="expression" dxfId="8391" priority="3891">
      <formula>$F74="RO-V"</formula>
    </cfRule>
    <cfRule type="expression" dxfId="8390" priority="3890">
      <formula>$F74="Nic"</formula>
    </cfRule>
    <cfRule type="expression" dxfId="8389" priority="4282">
      <formula>$F74="RO-2"</formula>
    </cfRule>
    <cfRule type="expression" dxfId="8388" priority="4281">
      <formula>$F74="RO-1"</formula>
    </cfRule>
    <cfRule type="expression" dxfId="8387" priority="4280">
      <formula>$F74="RO-Z"</formula>
    </cfRule>
    <cfRule type="expression" dxfId="8386" priority="4279">
      <formula>$F74="RO-V"</formula>
    </cfRule>
    <cfRule type="expression" dxfId="8385" priority="4277">
      <formula>$F74="RO-3"</formula>
    </cfRule>
    <cfRule type="expression" dxfId="8384" priority="4106">
      <formula>$F74="RO-3"</formula>
    </cfRule>
    <cfRule type="expression" dxfId="8383" priority="4105">
      <formula>$F74="RO-2"</formula>
    </cfRule>
    <cfRule type="expression" dxfId="8382" priority="4283">
      <formula>$F74="RO-3"</formula>
    </cfRule>
    <cfRule type="expression" dxfId="8381" priority="4104">
      <formula>$F74="RO-1"</formula>
    </cfRule>
    <cfRule type="expression" dxfId="8380" priority="4103">
      <formula>$F74="RO-Z"</formula>
    </cfRule>
    <cfRule type="expression" dxfId="8379" priority="4102">
      <formula>$F74="RO-V"</formula>
    </cfRule>
    <cfRule type="expression" dxfId="8378" priority="3917">
      <formula>$F74="RO-3"</formula>
    </cfRule>
    <cfRule type="expression" dxfId="8377" priority="4089">
      <formula>$F74="RO-2"</formula>
    </cfRule>
    <cfRule type="expression" dxfId="8376" priority="3916">
      <formula>$F74="RO-2"</formula>
    </cfRule>
  </conditionalFormatting>
  <conditionalFormatting sqref="B74:B88">
    <cfRule type="expression" dxfId="8375" priority="4271">
      <formula>$F74="RO-3"</formula>
    </cfRule>
    <cfRule type="expression" dxfId="8374" priority="4270">
      <formula>$F74="RO-2"</formula>
    </cfRule>
    <cfRule type="expression" dxfId="8373" priority="4269">
      <formula>$F74="RO-1"</formula>
    </cfRule>
    <cfRule type="expression" dxfId="8372" priority="4268">
      <formula>$F74="RO-Z"</formula>
    </cfRule>
    <cfRule type="expression" dxfId="8371" priority="3911">
      <formula>$F74="RO-3"</formula>
    </cfRule>
    <cfRule type="expression" dxfId="8370" priority="4266">
      <formula>$F74="Nic"</formula>
    </cfRule>
    <cfRule type="expression" dxfId="8369" priority="4265">
      <formula>$F74="RO-3"</formula>
    </cfRule>
    <cfRule type="expression" dxfId="8368" priority="4264">
      <formula>$F74="RO-2"</formula>
    </cfRule>
    <cfRule type="expression" dxfId="8367" priority="4263">
      <formula>$F74="RO-1"</formula>
    </cfRule>
    <cfRule type="expression" dxfId="8366" priority="4262">
      <formula>$F74="RO-Z"</formula>
    </cfRule>
    <cfRule type="expression" dxfId="8365" priority="4261">
      <formula>$F74="RO-V"</formula>
    </cfRule>
    <cfRule type="expression" dxfId="8364" priority="4260">
      <formula>$F74="Nic"</formula>
    </cfRule>
    <cfRule type="expression" dxfId="8363" priority="3910">
      <formula>$F74="RO-2"</formula>
    </cfRule>
    <cfRule type="expression" dxfId="8362" priority="3909">
      <formula>$F74="RO-1"</formula>
    </cfRule>
    <cfRule type="expression" dxfId="8361" priority="3908">
      <formula>$F74="RO-Z"</formula>
    </cfRule>
    <cfRule type="expression" dxfId="8360" priority="3907">
      <formula>$F74="RO-V"</formula>
    </cfRule>
    <cfRule type="expression" dxfId="8359" priority="3906">
      <formula>$F74="Nic"</formula>
    </cfRule>
    <cfRule type="expression" dxfId="8358" priority="4267">
      <formula>$F74="RO-V"</formula>
    </cfRule>
    <cfRule type="expression" dxfId="8357" priority="3889">
      <formula>$F74="RO-3"</formula>
    </cfRule>
    <cfRule type="expression" dxfId="8356" priority="3887">
      <formula>$F74="RO-1"</formula>
    </cfRule>
    <cfRule type="expression" dxfId="8355" priority="3888">
      <formula>$F74="RO-2"</formula>
    </cfRule>
    <cfRule type="expression" dxfId="8354" priority="3886">
      <formula>$F74="RO-Z"</formula>
    </cfRule>
    <cfRule type="expression" dxfId="8353" priority="4098">
      <formula>$F74="RO-1"</formula>
    </cfRule>
    <cfRule type="expression" dxfId="8352" priority="4067">
      <formula>$F74="Nic"</formula>
    </cfRule>
    <cfRule type="expression" dxfId="8351" priority="4068">
      <formula>$F74="RO-V"</formula>
    </cfRule>
    <cfRule type="expression" dxfId="8350" priority="4069">
      <formula>$F74="RO-Z"</formula>
    </cfRule>
    <cfRule type="expression" dxfId="8349" priority="4070">
      <formula>$F74="RO-1"</formula>
    </cfRule>
    <cfRule type="expression" dxfId="8348" priority="4097">
      <formula>$F74="RO-Z"</formula>
    </cfRule>
    <cfRule type="expression" dxfId="8347" priority="4072">
      <formula>$F74="RO-3"</formula>
    </cfRule>
    <cfRule type="expression" dxfId="8346" priority="4073">
      <formula>$F74="Nic"</formula>
    </cfRule>
    <cfRule type="expression" dxfId="8345" priority="4074">
      <formula>$F74="RO-V"</formula>
    </cfRule>
    <cfRule type="expression" dxfId="8344" priority="4075">
      <formula>$F74="RO-Z"</formula>
    </cfRule>
    <cfRule type="expression" dxfId="8343" priority="4076">
      <formula>$F74="RO-1"</formula>
    </cfRule>
    <cfRule type="expression" dxfId="8342" priority="4077">
      <formula>$F74="RO-2"</formula>
    </cfRule>
    <cfRule type="expression" dxfId="8341" priority="4078">
      <formula>$F74="RO-3"</formula>
    </cfRule>
    <cfRule type="expression" dxfId="8340" priority="4096">
      <formula>$F74="RO-V"</formula>
    </cfRule>
    <cfRule type="expression" dxfId="8339" priority="4095">
      <formula>$F74="Nic"</formula>
    </cfRule>
    <cfRule type="expression" dxfId="8338" priority="3878">
      <formula>$F74="Nic"</formula>
    </cfRule>
    <cfRule type="expression" dxfId="8337" priority="3883">
      <formula>$F74="RO-3"</formula>
    </cfRule>
    <cfRule type="expression" dxfId="8336" priority="3882">
      <formula>$F74="RO-2"</formula>
    </cfRule>
    <cfRule type="expression" dxfId="8335" priority="3885">
      <formula>$F74="RO-V"</formula>
    </cfRule>
    <cfRule type="expression" dxfId="8334" priority="3881">
      <formula>$F74="RO-1"</formula>
    </cfRule>
    <cfRule type="expression" dxfId="8333" priority="3880">
      <formula>$F74="RO-Z"</formula>
    </cfRule>
    <cfRule type="expression" dxfId="8332" priority="3879">
      <formula>$F74="RO-V"</formula>
    </cfRule>
    <cfRule type="expression" dxfId="8331" priority="4293">
      <formula>$F74="RO-3"</formula>
    </cfRule>
    <cfRule type="expression" dxfId="8330" priority="4292">
      <formula>$F74="RO-2"</formula>
    </cfRule>
    <cfRule type="expression" dxfId="8329" priority="4291">
      <formula>$F74="RO-1"</formula>
    </cfRule>
    <cfRule type="expression" dxfId="8328" priority="4290">
      <formula>$F74="RO-Z"</formula>
    </cfRule>
    <cfRule type="expression" dxfId="8327" priority="4289">
      <formula>$F74="RO-V"</formula>
    </cfRule>
    <cfRule type="expression" dxfId="8326" priority="4288">
      <formula>$F74="Nic"</formula>
    </cfRule>
    <cfRule type="expression" dxfId="8325" priority="3884">
      <formula>$F74="Nic"</formula>
    </cfRule>
    <cfRule type="expression" dxfId="8324" priority="4100">
      <formula>$F74="RO-3"</formula>
    </cfRule>
    <cfRule type="expression" dxfId="8323" priority="4099">
      <formula>$F74="RO-2"</formula>
    </cfRule>
    <cfRule type="expression" dxfId="8322" priority="4071">
      <formula>$F74="RO-2"</formula>
    </cfRule>
  </conditionalFormatting>
  <conditionalFormatting sqref="B75:B81">
    <cfRule type="expression" dxfId="8321" priority="4286">
      <formula>$F75="RO-2"</formula>
    </cfRule>
    <cfRule type="expression" dxfId="8320" priority="4287">
      <formula>$F75="RO-3"</formula>
    </cfRule>
    <cfRule type="expression" dxfId="8319" priority="3877">
      <formula>$F75="RO-3"</formula>
    </cfRule>
    <cfRule type="expression" dxfId="8318" priority="3876">
      <formula>$F75="RO-2"</formula>
    </cfRule>
    <cfRule type="expression" dxfId="8317" priority="4259">
      <formula>$F75="RO-3"</formula>
    </cfRule>
    <cfRule type="expression" dxfId="8316" priority="4258">
      <formula>$F75="RO-2"</formula>
    </cfRule>
    <cfRule type="expression" dxfId="8315" priority="4257">
      <formula>$F75="RO-1"</formula>
    </cfRule>
    <cfRule type="expression" dxfId="8314" priority="4256">
      <formula>$F75="RO-Z"</formula>
    </cfRule>
    <cfRule type="expression" dxfId="8313" priority="4255">
      <formula>$F75="RO-3"</formula>
    </cfRule>
    <cfRule type="expression" dxfId="8312" priority="4254">
      <formula>$F75="RO-2"</formula>
    </cfRule>
    <cfRule type="expression" dxfId="8311" priority="4253">
      <formula>$F75="RO-1"</formula>
    </cfRule>
    <cfRule type="expression" dxfId="8310" priority="4252">
      <formula>$F75="RO-Z"</formula>
    </cfRule>
    <cfRule type="expression" dxfId="8309" priority="3875">
      <formula>$F75="RO-1"</formula>
    </cfRule>
    <cfRule type="expression" dxfId="8308" priority="3874">
      <formula>$F75="RO-Z"</formula>
    </cfRule>
    <cfRule type="expression" dxfId="8307" priority="3872">
      <formula>$F75="RO-2"</formula>
    </cfRule>
    <cfRule type="expression" dxfId="8306" priority="3871">
      <formula>$F75="RO-1"</formula>
    </cfRule>
    <cfRule type="expression" dxfId="8305" priority="3870">
      <formula>$F75="RO-Z"</formula>
    </cfRule>
    <cfRule type="expression" dxfId="8304" priority="4059">
      <formula>$F75="RO-Z"</formula>
    </cfRule>
    <cfRule type="expression" dxfId="8303" priority="4060">
      <formula>$F75="RO-1"</formula>
    </cfRule>
    <cfRule type="expression" dxfId="8302" priority="4061">
      <formula>$F75="RO-2"</formula>
    </cfRule>
    <cfRule type="expression" dxfId="8301" priority="4062">
      <formula>$F75="RO-3"</formula>
    </cfRule>
    <cfRule type="expression" dxfId="8300" priority="4063">
      <formula>$F75="RO-Z"</formula>
    </cfRule>
    <cfRule type="expression" dxfId="8299" priority="4064">
      <formula>$F75="RO-1"</formula>
    </cfRule>
    <cfRule type="expression" dxfId="8298" priority="4065">
      <formula>$F75="RO-2"</formula>
    </cfRule>
    <cfRule type="expression" dxfId="8297" priority="4066">
      <formula>$F75="RO-3"</formula>
    </cfRule>
    <cfRule type="expression" dxfId="8296" priority="3873">
      <formula>$F75="RO-3"</formula>
    </cfRule>
    <cfRule type="expression" dxfId="8295" priority="4091">
      <formula>$F75="RO-Z"</formula>
    </cfRule>
    <cfRule type="expression" dxfId="8294" priority="4092">
      <formula>$F75="RO-1"</formula>
    </cfRule>
    <cfRule type="expression" dxfId="8293" priority="4093">
      <formula>$F75="RO-2"</formula>
    </cfRule>
    <cfRule type="expression" dxfId="8292" priority="4094">
      <formula>$F75="RO-3"</formula>
    </cfRule>
    <cfRule type="expression" dxfId="8291" priority="3902">
      <formula>$F75="RO-Z"</formula>
    </cfRule>
    <cfRule type="expression" dxfId="8290" priority="3903">
      <formula>$F75="RO-1"</formula>
    </cfRule>
    <cfRule type="expression" dxfId="8289" priority="3904">
      <formula>$F75="RO-2"</formula>
    </cfRule>
    <cfRule type="expression" dxfId="8288" priority="3905">
      <formula>$F75="RO-3"</formula>
    </cfRule>
    <cfRule type="expression" dxfId="8287" priority="4284">
      <formula>$F75="RO-Z"</formula>
    </cfRule>
    <cfRule type="expression" dxfId="8286" priority="4285">
      <formula>$F75="RO-1"</formula>
    </cfRule>
  </conditionalFormatting>
  <conditionalFormatting sqref="B75:B88">
    <cfRule type="expression" dxfId="8285" priority="4246">
      <formula>$F75="RO-2"</formula>
    </cfRule>
    <cfRule type="expression" dxfId="8284" priority="4056">
      <formula>$F75="RO-1"</formula>
    </cfRule>
    <cfRule type="expression" dxfId="8283" priority="4058">
      <formula>$F75="RO-3"</formula>
    </cfRule>
    <cfRule type="expression" dxfId="8282" priority="4051">
      <formula>$F75="RO-Z"</formula>
    </cfRule>
    <cfRule type="expression" dxfId="8281" priority="4057">
      <formula>$F75="RO-2"</formula>
    </cfRule>
    <cfRule type="expression" dxfId="8280" priority="4251">
      <formula>$F75="RO-3"</formula>
    </cfRule>
    <cfRule type="expression" dxfId="8279" priority="4250">
      <formula>$F75="RO-2"</formula>
    </cfRule>
    <cfRule type="expression" dxfId="8278" priority="4249">
      <formula>$F75="RO-1"</formula>
    </cfRule>
    <cfRule type="expression" dxfId="8277" priority="4248">
      <formula>$F75="RO-Z"</formula>
    </cfRule>
    <cfRule type="expression" dxfId="8276" priority="4247">
      <formula>$F75="RO-3"</formula>
    </cfRule>
    <cfRule type="expression" dxfId="8275" priority="4052">
      <formula>$F75="RO-1"</formula>
    </cfRule>
    <cfRule type="expression" dxfId="8274" priority="4245">
      <formula>$F75="RO-1"</formula>
    </cfRule>
    <cfRule type="expression" dxfId="8273" priority="4244">
      <formula>$F75="RO-Z"</formula>
    </cfRule>
    <cfRule type="expression" dxfId="8272" priority="4243">
      <formula>$F75="RO-3"</formula>
    </cfRule>
    <cfRule type="expression" dxfId="8271" priority="4242">
      <formula>$F75="RO-2"</formula>
    </cfRule>
    <cfRule type="expression" dxfId="8270" priority="4241">
      <formula>$F75="RO-1"</formula>
    </cfRule>
    <cfRule type="expression" dxfId="8269" priority="4240">
      <formula>$F75="RO-Z"</formula>
    </cfRule>
    <cfRule type="expression" dxfId="8268" priority="4053">
      <formula>$F75="RO-2"</formula>
    </cfRule>
    <cfRule type="expression" dxfId="8267" priority="4054">
      <formula>$F75="RO-3"</formula>
    </cfRule>
    <cfRule type="expression" dxfId="8266" priority="4050">
      <formula>$F75="RO-3"</formula>
    </cfRule>
    <cfRule type="expression" dxfId="8265" priority="4055">
      <formula>$F75="RO-Z"</formula>
    </cfRule>
    <cfRule type="expression" dxfId="8264" priority="4049">
      <formula>$F75="RO-2"</formula>
    </cfRule>
    <cfRule type="expression" dxfId="8263" priority="4048">
      <formula>$F75="RO-1"</formula>
    </cfRule>
    <cfRule type="expression" dxfId="8262" priority="4047">
      <formula>$F75="RO-Z"</formula>
    </cfRule>
    <cfRule type="expression" dxfId="8261" priority="3869">
      <formula>$F75="RO-3"</formula>
    </cfRule>
    <cfRule type="expression" dxfId="8260" priority="3868">
      <formula>$F75="RO-2"</formula>
    </cfRule>
    <cfRule type="expression" dxfId="8259" priority="3867">
      <formula>$F75="RO-1"</formula>
    </cfRule>
    <cfRule type="expression" dxfId="8258" priority="3866">
      <formula>$F75="RO-Z"</formula>
    </cfRule>
    <cfRule type="expression" dxfId="8257" priority="3865">
      <formula>$F75="RO-3"</formula>
    </cfRule>
    <cfRule type="expression" dxfId="8256" priority="3864">
      <formula>$F75="RO-2"</formula>
    </cfRule>
    <cfRule type="expression" dxfId="8255" priority="3863">
      <formula>$F75="RO-1"</formula>
    </cfRule>
    <cfRule type="expression" dxfId="8254" priority="3862">
      <formula>$F75="RO-Z"</formula>
    </cfRule>
  </conditionalFormatting>
  <conditionalFormatting sqref="B90">
    <cfRule type="expression" dxfId="8253" priority="4018">
      <formula>$F90="RO-3"</formula>
    </cfRule>
    <cfRule type="expression" dxfId="8252" priority="4019">
      <formula>$F90="Nic"</formula>
    </cfRule>
    <cfRule type="expression" dxfId="8251" priority="4020">
      <formula>$F90="RO-V"</formula>
    </cfRule>
    <cfRule type="expression" dxfId="8250" priority="4021">
      <formula>$F90="RO-Z"</formula>
    </cfRule>
    <cfRule type="expression" dxfId="8249" priority="4022">
      <formula>$F90="RO-1"</formula>
    </cfRule>
    <cfRule type="expression" dxfId="8248" priority="4023">
      <formula>$F90="RO-2"</formula>
    </cfRule>
    <cfRule type="expression" dxfId="8247" priority="4024">
      <formula>$F90="RO-3"</formula>
    </cfRule>
    <cfRule type="expression" dxfId="8246" priority="4025">
      <formula>$F90="Nic"</formula>
    </cfRule>
    <cfRule type="expression" dxfId="8245" priority="4027">
      <formula>$F90="RO-Z"</formula>
    </cfRule>
    <cfRule type="expression" dxfId="8244" priority="4028">
      <formula>$F90="RO-1"</formula>
    </cfRule>
    <cfRule type="expression" dxfId="8243" priority="4006">
      <formula>$F90="RO-3"</formula>
    </cfRule>
    <cfRule type="expression" dxfId="8242" priority="4239">
      <formula>$F90="RO-3"</formula>
    </cfRule>
    <cfRule type="expression" dxfId="8241" priority="4238">
      <formula>$F90="RO-2"</formula>
    </cfRule>
    <cfRule type="expression" dxfId="8240" priority="4237">
      <formula>$F90="RO-1"</formula>
    </cfRule>
    <cfRule type="expression" dxfId="8239" priority="4236">
      <formula>$F90="RO-Z"</formula>
    </cfRule>
    <cfRule type="expression" dxfId="8238" priority="4235">
      <formula>$F90="RO-V"</formula>
    </cfRule>
    <cfRule type="expression" dxfId="8237" priority="4234">
      <formula>$F90="Nic"</formula>
    </cfRule>
    <cfRule type="expression" dxfId="8236" priority="4232">
      <formula>$F90="RO-2"</formula>
    </cfRule>
    <cfRule type="expression" dxfId="8235" priority="4231">
      <formula>$F90="RO-1"</formula>
    </cfRule>
    <cfRule type="expression" dxfId="8234" priority="4230">
      <formula>$F90="RO-Z"</formula>
    </cfRule>
    <cfRule type="expression" dxfId="8233" priority="4229">
      <formula>$F90="RO-V"</formula>
    </cfRule>
    <cfRule type="expression" dxfId="8232" priority="4228">
      <formula>$F90="Nic"</formula>
    </cfRule>
    <cfRule type="expression" dxfId="8231" priority="4227">
      <formula>$F90="RO-3"</formula>
    </cfRule>
    <cfRule type="expression" dxfId="8230" priority="4226">
      <formula>$F90="RO-2"</formula>
    </cfRule>
    <cfRule type="expression" dxfId="8229" priority="4225">
      <formula>$F90="RO-1"</formula>
    </cfRule>
    <cfRule type="expression" dxfId="8228" priority="4224">
      <formula>$F90="RO-Z"</formula>
    </cfRule>
    <cfRule type="expression" dxfId="8227" priority="4223">
      <formula>$F90="RO-3"</formula>
    </cfRule>
    <cfRule type="expression" dxfId="8226" priority="4222">
      <formula>$F90="RO-2"</formula>
    </cfRule>
    <cfRule type="expression" dxfId="8225" priority="4221">
      <formula>$F90="RO-1"</formula>
    </cfRule>
    <cfRule type="expression" dxfId="8224" priority="4220">
      <formula>$F90="RO-Z"</formula>
    </cfRule>
    <cfRule type="expression" dxfId="8223" priority="4219">
      <formula>$F90="RO-V"</formula>
    </cfRule>
    <cfRule type="expression" dxfId="8222" priority="4218">
      <formula>$F90="Nic"</formula>
    </cfRule>
    <cfRule type="expression" dxfId="8221" priority="4217">
      <formula>$F90="RO-3"</formula>
    </cfRule>
    <cfRule type="expression" dxfId="8220" priority="4216">
      <formula>$F90="RO-2"</formula>
    </cfRule>
    <cfRule type="expression" dxfId="8219" priority="4215">
      <formula>$F90="RO-1"</formula>
    </cfRule>
    <cfRule type="expression" dxfId="8218" priority="4214">
      <formula>$F90="RO-Z"</formula>
    </cfRule>
    <cfRule type="expression" dxfId="8217" priority="4213">
      <formula>$F90="RO-V"</formula>
    </cfRule>
    <cfRule type="expression" dxfId="8216" priority="4212">
      <formula>$F90="Nic"</formula>
    </cfRule>
    <cfRule type="expression" dxfId="8215" priority="4044">
      <formula>$F90="RO-1"</formula>
    </cfRule>
    <cfRule type="expression" dxfId="8214" priority="4043">
      <formula>$F90="RO-Z"</formula>
    </cfRule>
    <cfRule type="expression" dxfId="8213" priority="4042">
      <formula>$F90="RO-V"</formula>
    </cfRule>
    <cfRule type="expression" dxfId="8212" priority="4041">
      <formula>$F90="Nic"</formula>
    </cfRule>
    <cfRule type="expression" dxfId="8211" priority="4040">
      <formula>$F90="RO-3"</formula>
    </cfRule>
    <cfRule type="expression" dxfId="8210" priority="4039">
      <formula>$F90="RO-2"</formula>
    </cfRule>
    <cfRule type="expression" dxfId="8209" priority="4038">
      <formula>$F90="RO-1"</formula>
    </cfRule>
    <cfRule type="expression" dxfId="8208" priority="4037">
      <formula>$F90="RO-Z"</formula>
    </cfRule>
    <cfRule type="expression" dxfId="8207" priority="4211">
      <formula>$F90="RO-3"</formula>
    </cfRule>
    <cfRule type="expression" dxfId="8206" priority="4210">
      <formula>$F90="RO-2"</formula>
    </cfRule>
    <cfRule type="expression" dxfId="8205" priority="4209">
      <formula>$F90="RO-1"</formula>
    </cfRule>
    <cfRule type="expression" dxfId="8204" priority="4208">
      <formula>$F90="RO-Z"</formula>
    </cfRule>
    <cfRule type="expression" dxfId="8203" priority="4207">
      <formula>$F90="RO-V"</formula>
    </cfRule>
    <cfRule type="expression" dxfId="8202" priority="4206">
      <formula>$F90="Nic"</formula>
    </cfRule>
    <cfRule type="expression" dxfId="8201" priority="4205">
      <formula>$F90="RO-3"</formula>
    </cfRule>
    <cfRule type="expression" dxfId="8200" priority="4204">
      <formula>$F90="RO-2"</formula>
    </cfRule>
    <cfRule type="expression" dxfId="8199" priority="4203">
      <formula>$F90="RO-1"</formula>
    </cfRule>
    <cfRule type="expression" dxfId="8198" priority="4202">
      <formula>$F90="RO-Z"</formula>
    </cfRule>
    <cfRule type="expression" dxfId="8197" priority="4201">
      <formula>$F90="RO-V"</formula>
    </cfRule>
    <cfRule type="expression" dxfId="8196" priority="4200">
      <formula>$F90="Nic"</formula>
    </cfRule>
    <cfRule type="expression" dxfId="8195" priority="4199">
      <formula>$F90="RO-3"</formula>
    </cfRule>
    <cfRule type="expression" dxfId="8194" priority="4198">
      <formula>$F90="RO-2"</formula>
    </cfRule>
    <cfRule type="expression" dxfId="8193" priority="4197">
      <formula>$F90="RO-1"</formula>
    </cfRule>
    <cfRule type="expression" dxfId="8192" priority="4036">
      <formula>$F90="RO-V"</formula>
    </cfRule>
    <cfRule type="expression" dxfId="8191" priority="4196">
      <formula>$F90="RO-Z"</formula>
    </cfRule>
    <cfRule type="expression" dxfId="8190" priority="4195">
      <formula>$F90="RO-3"</formula>
    </cfRule>
    <cfRule type="expression" dxfId="8189" priority="4194">
      <formula>$F90="RO-2"</formula>
    </cfRule>
    <cfRule type="expression" dxfId="8188" priority="3857">
      <formula>$F90="RO-V"</formula>
    </cfRule>
    <cfRule type="expression" dxfId="8187" priority="3856">
      <formula>$F90="Nic"</formula>
    </cfRule>
    <cfRule type="expression" dxfId="8186" priority="3855">
      <formula>$F90="RO-3"</formula>
    </cfRule>
    <cfRule type="expression" dxfId="8185" priority="3854">
      <formula>$F90="RO-2"</formula>
    </cfRule>
    <cfRule type="expression" dxfId="8184" priority="4035">
      <formula>$F90="Nic"</formula>
    </cfRule>
    <cfRule type="expression" dxfId="8183" priority="4034">
      <formula>$F90="RO-3"</formula>
    </cfRule>
    <cfRule type="expression" dxfId="8182" priority="4033">
      <formula>$F90="RO-2"</formula>
    </cfRule>
    <cfRule type="expression" dxfId="8181" priority="4032">
      <formula>$F90="RO-1"</formula>
    </cfRule>
    <cfRule type="expression" dxfId="8180" priority="4031">
      <formula>$F90="RO-Z"</formula>
    </cfRule>
    <cfRule type="expression" dxfId="8179" priority="4030">
      <formula>$F90="RO-3"</formula>
    </cfRule>
    <cfRule type="expression" dxfId="8178" priority="4029">
      <formula>$F90="RO-2"</formula>
    </cfRule>
    <cfRule type="expression" dxfId="8177" priority="3823">
      <formula>$F90="RO-V"</formula>
    </cfRule>
    <cfRule type="expression" dxfId="8176" priority="3824">
      <formula>$F90="RO-Z"</formula>
    </cfRule>
    <cfRule type="expression" dxfId="8175" priority="3825">
      <formula>$F90="RO-1"</formula>
    </cfRule>
    <cfRule type="expression" dxfId="8174" priority="3849">
      <formula>$F90="RO-3"</formula>
    </cfRule>
    <cfRule type="expression" dxfId="8173" priority="3848">
      <formula>$F90="RO-2"</formula>
    </cfRule>
    <cfRule type="expression" dxfId="8172" priority="3847">
      <formula>$F90="RO-1"</formula>
    </cfRule>
    <cfRule type="expression" dxfId="8171" priority="3846">
      <formula>$F90="RO-Z"</formula>
    </cfRule>
    <cfRule type="expression" dxfId="8170" priority="3845">
      <formula>$F90="RO-3"</formula>
    </cfRule>
    <cfRule type="expression" dxfId="8169" priority="4180">
      <formula>$F90="RO-Z"</formula>
    </cfRule>
    <cfRule type="expression" dxfId="8168" priority="3844">
      <formula>$F90="RO-2"</formula>
    </cfRule>
    <cfRule type="expression" dxfId="8167" priority="3843">
      <formula>$F90="RO-1"</formula>
    </cfRule>
    <cfRule type="expression" dxfId="8166" priority="3842">
      <formula>$F90="RO-Z"</formula>
    </cfRule>
    <cfRule type="expression" dxfId="8165" priority="3841">
      <formula>$F90="RO-V"</formula>
    </cfRule>
    <cfRule type="expression" dxfId="8164" priority="3840">
      <formula>$F90="Nic"</formula>
    </cfRule>
    <cfRule type="expression" dxfId="8163" priority="3839">
      <formula>$F90="RO-3"</formula>
    </cfRule>
    <cfRule type="expression" dxfId="8162" priority="3838">
      <formula>$F90="RO-2"</formula>
    </cfRule>
    <cfRule type="expression" dxfId="8161" priority="3837">
      <formula>$F90="RO-1"</formula>
    </cfRule>
    <cfRule type="expression" dxfId="8160" priority="3836">
      <formula>$F90="RO-Z"</formula>
    </cfRule>
    <cfRule type="expression" dxfId="8159" priority="3835">
      <formula>$F90="RO-V"</formula>
    </cfRule>
    <cfRule type="expression" dxfId="8158" priority="3834">
      <formula>$F90="Nic"</formula>
    </cfRule>
    <cfRule type="expression" dxfId="8157" priority="3833">
      <formula>$F90="RO-3"</formula>
    </cfRule>
    <cfRule type="expression" dxfId="8156" priority="3832">
      <formula>$F90="RO-2"</formula>
    </cfRule>
    <cfRule type="expression" dxfId="8155" priority="3831">
      <formula>$F90="RO-1"</formula>
    </cfRule>
    <cfRule type="expression" dxfId="8154" priority="3830">
      <formula>$F90="RO-Z"</formula>
    </cfRule>
    <cfRule type="expression" dxfId="8153" priority="3829">
      <formula>$F90="RO-V"</formula>
    </cfRule>
    <cfRule type="expression" dxfId="8152" priority="3828">
      <formula>$F90="Nic"</formula>
    </cfRule>
    <cfRule type="expression" dxfId="8151" priority="3827">
      <formula>$F90="RO-3"</formula>
    </cfRule>
    <cfRule type="expression" dxfId="8150" priority="3826">
      <formula>$F90="RO-2"</formula>
    </cfRule>
    <cfRule type="expression" dxfId="8149" priority="3822">
      <formula>$F90="Nic"</formula>
    </cfRule>
    <cfRule type="expression" dxfId="8148" priority="3821">
      <formula>$F90="RO-3"</formula>
    </cfRule>
    <cfRule type="expression" dxfId="8147" priority="3820">
      <formula>$F90="RO-2"</formula>
    </cfRule>
    <cfRule type="expression" dxfId="8146" priority="3819">
      <formula>$F90="RO-1"</formula>
    </cfRule>
    <cfRule type="expression" dxfId="8145" priority="3818">
      <formula>$F90="RO-Z"</formula>
    </cfRule>
    <cfRule type="expression" dxfId="8144" priority="3817">
      <formula>$F90="RO-3"</formula>
    </cfRule>
    <cfRule type="expression" dxfId="8143" priority="3816">
      <formula>$F90="RO-2"</formula>
    </cfRule>
    <cfRule type="expression" dxfId="8142" priority="3815">
      <formula>$F90="RO-1"</formula>
    </cfRule>
    <cfRule type="expression" dxfId="8141" priority="3814">
      <formula>$F90="RO-Z"</formula>
    </cfRule>
    <cfRule type="expression" dxfId="8140" priority="3813">
      <formula>$F90="RO-3"</formula>
    </cfRule>
    <cfRule type="expression" dxfId="8139" priority="3812">
      <formula>$F90="RO-2"</formula>
    </cfRule>
    <cfRule type="expression" dxfId="8138" priority="3811">
      <formula>$F90="RO-1"</formula>
    </cfRule>
    <cfRule type="expression" dxfId="8137" priority="3810">
      <formula>$F90="RO-Z"</formula>
    </cfRule>
    <cfRule type="expression" dxfId="8136" priority="3809">
      <formula>$F90="RO-3"</formula>
    </cfRule>
    <cfRule type="expression" dxfId="8135" priority="3808">
      <formula>$F90="RO-2"</formula>
    </cfRule>
    <cfRule type="expression" dxfId="8134" priority="4233">
      <formula>$F90="RO-3"</formula>
    </cfRule>
    <cfRule type="expression" dxfId="8133" priority="3807">
      <formula>$F90="RO-1"</formula>
    </cfRule>
    <cfRule type="expression" dxfId="8132" priority="3806">
      <formula>$F90="RO-Z"</formula>
    </cfRule>
    <cfRule type="expression" dxfId="8131" priority="4007">
      <formula>$F90="Nic"</formula>
    </cfRule>
    <cfRule type="expression" dxfId="8130" priority="4008">
      <formula>$F90="RO-V"</formula>
    </cfRule>
    <cfRule type="expression" dxfId="8129" priority="4009">
      <formula>$F90="RO-Z"</formula>
    </cfRule>
    <cfRule type="expression" dxfId="8128" priority="4046">
      <formula>$F90="RO-3"</formula>
    </cfRule>
    <cfRule type="expression" dxfId="8127" priority="4045">
      <formula>$F90="RO-2"</formula>
    </cfRule>
    <cfRule type="expression" dxfId="8126" priority="3853">
      <formula>$F90="RO-1"</formula>
    </cfRule>
    <cfRule type="expression" dxfId="8125" priority="3852">
      <formula>$F90="RO-Z"</formula>
    </cfRule>
    <cfRule type="expression" dxfId="8124" priority="3851">
      <formula>$F90="RO-V"</formula>
    </cfRule>
    <cfRule type="expression" dxfId="8123" priority="4026">
      <formula>$F90="RO-V"</formula>
    </cfRule>
    <cfRule type="expression" dxfId="8122" priority="3850">
      <formula>$F90="Nic"</formula>
    </cfRule>
    <cfRule type="expression" dxfId="8121" priority="4010">
      <formula>$F90="RO-1"</formula>
    </cfRule>
    <cfRule type="expression" dxfId="8120" priority="4011">
      <formula>$F90="RO-2"</formula>
    </cfRule>
    <cfRule type="expression" dxfId="8119" priority="4012">
      <formula>$F90="RO-3"</formula>
    </cfRule>
    <cfRule type="expression" dxfId="8118" priority="4013">
      <formula>$F90="Nic"</formula>
    </cfRule>
    <cfRule type="expression" dxfId="8117" priority="4014">
      <formula>$F90="RO-V"</formula>
    </cfRule>
    <cfRule type="expression" dxfId="8116" priority="4015">
      <formula>$F90="RO-Z"</formula>
    </cfRule>
    <cfRule type="expression" dxfId="8115" priority="4016">
      <formula>$F90="RO-1"</formula>
    </cfRule>
    <cfRule type="expression" dxfId="8114" priority="4017">
      <formula>$F90="RO-2"</formula>
    </cfRule>
    <cfRule type="expression" dxfId="8113" priority="3861">
      <formula>$F90="RO-3"</formula>
    </cfRule>
    <cfRule type="expression" dxfId="8112" priority="3860">
      <formula>$F90="RO-2"</formula>
    </cfRule>
    <cfRule type="expression" dxfId="8111" priority="3859">
      <formula>$F90="RO-1"</formula>
    </cfRule>
    <cfRule type="expression" dxfId="8110" priority="3858">
      <formula>$F90="RO-Z"</formula>
    </cfRule>
    <cfRule type="expression" dxfId="8109" priority="4181">
      <formula>$F90="RO-1"</formula>
    </cfRule>
    <cfRule type="expression" dxfId="8108" priority="4182">
      <formula>$F90="RO-2"</formula>
    </cfRule>
    <cfRule type="expression" dxfId="8107" priority="4183">
      <formula>$F90="RO-3"</formula>
    </cfRule>
    <cfRule type="expression" dxfId="8106" priority="4184">
      <formula>$F90="RO-Z"</formula>
    </cfRule>
    <cfRule type="expression" dxfId="8105" priority="4185">
      <formula>$F90="RO-1"</formula>
    </cfRule>
    <cfRule type="expression" dxfId="8104" priority="4186">
      <formula>$F90="RO-2"</formula>
    </cfRule>
    <cfRule type="expression" dxfId="8103" priority="4187">
      <formula>$F90="RO-3"</formula>
    </cfRule>
    <cfRule type="expression" dxfId="8102" priority="4188">
      <formula>$F90="RO-Z"</formula>
    </cfRule>
    <cfRule type="expression" dxfId="8101" priority="4189">
      <formula>$F90="RO-1"</formula>
    </cfRule>
    <cfRule type="expression" dxfId="8100" priority="4190">
      <formula>$F90="RO-2"</formula>
    </cfRule>
    <cfRule type="expression" dxfId="8099" priority="4191">
      <formula>$F90="RO-3"</formula>
    </cfRule>
    <cfRule type="expression" dxfId="8098" priority="4192">
      <formula>$F90="RO-Z"</formula>
    </cfRule>
    <cfRule type="expression" dxfId="8097" priority="4193">
      <formula>$F90="RO-1"</formula>
    </cfRule>
    <cfRule type="expression" dxfId="8096" priority="3987">
      <formula>$F90="RO-Z"</formula>
    </cfRule>
    <cfRule type="expression" dxfId="8095" priority="3988">
      <formula>$F90="RO-1"</formula>
    </cfRule>
    <cfRule type="expression" dxfId="8094" priority="3989">
      <formula>$F90="RO-2"</formula>
    </cfRule>
    <cfRule type="expression" dxfId="8093" priority="3990">
      <formula>$F90="RO-3"</formula>
    </cfRule>
    <cfRule type="expression" dxfId="8092" priority="3991">
      <formula>$F90="RO-Z"</formula>
    </cfRule>
    <cfRule type="expression" dxfId="8091" priority="3992">
      <formula>$F90="RO-1"</formula>
    </cfRule>
    <cfRule type="expression" dxfId="8090" priority="3993">
      <formula>$F90="RO-2"</formula>
    </cfRule>
    <cfRule type="expression" dxfId="8089" priority="3994">
      <formula>$F90="RO-3"</formula>
    </cfRule>
    <cfRule type="expression" dxfId="8088" priority="3995">
      <formula>$F90="RO-Z"</formula>
    </cfRule>
    <cfRule type="expression" dxfId="8087" priority="3996">
      <formula>$F90="RO-1"</formula>
    </cfRule>
    <cfRule type="expression" dxfId="8086" priority="3997">
      <formula>$F90="RO-2"</formula>
    </cfRule>
    <cfRule type="expression" dxfId="8085" priority="3998">
      <formula>$F90="RO-3"</formula>
    </cfRule>
    <cfRule type="expression" dxfId="8084" priority="3999">
      <formula>$F90="RO-Z"</formula>
    </cfRule>
    <cfRule type="expression" dxfId="8083" priority="4000">
      <formula>$F90="RO-1"</formula>
    </cfRule>
    <cfRule type="expression" dxfId="8082" priority="4001">
      <formula>$F90="RO-2"</formula>
    </cfRule>
    <cfRule type="expression" dxfId="8081" priority="4002">
      <formula>$F90="RO-3"</formula>
    </cfRule>
    <cfRule type="expression" dxfId="8080" priority="4003">
      <formula>$F90="RO-Z"</formula>
    </cfRule>
    <cfRule type="expression" dxfId="8079" priority="4004">
      <formula>$F90="RO-1"</formula>
    </cfRule>
    <cfRule type="expression" dxfId="8078" priority="4005">
      <formula>$F90="RO-2"</formula>
    </cfRule>
  </conditionalFormatting>
  <conditionalFormatting sqref="B18:C90 D18:E31">
    <cfRule type="expression" dxfId="8077" priority="5817">
      <formula>$F18="RO-Z"</formula>
    </cfRule>
    <cfRule type="expression" dxfId="8076" priority="6159">
      <formula>$F18="RO-Z"</formula>
    </cfRule>
    <cfRule type="expression" dxfId="8075" priority="6825">
      <formula>$F18="RO-Z"</formula>
    </cfRule>
  </conditionalFormatting>
  <conditionalFormatting sqref="B19:C90">
    <cfRule type="expression" dxfId="8074" priority="5969">
      <formula>$F19="RO-Z"</formula>
    </cfRule>
    <cfRule type="expression" dxfId="8073" priority="6587">
      <formula>$F19="RO-Z"</formula>
    </cfRule>
  </conditionalFormatting>
  <conditionalFormatting sqref="B63:C63">
    <cfRule type="expression" dxfId="8072" priority="3612">
      <formula>$F63="RO-2"</formula>
    </cfRule>
    <cfRule type="expression" dxfId="8071" priority="3611">
      <formula>$F63="RO-1"</formula>
    </cfRule>
    <cfRule type="expression" dxfId="8070" priority="3610">
      <formula>$F63="RO-Z"</formula>
    </cfRule>
  </conditionalFormatting>
  <conditionalFormatting sqref="B70:C70">
    <cfRule type="expression" dxfId="8069" priority="3805">
      <formula>$F70="RO-3"</formula>
    </cfRule>
    <cfRule type="expression" dxfId="8068" priority="3804">
      <formula>$F70="RO-2"</formula>
    </cfRule>
    <cfRule type="expression" dxfId="8067" priority="3803">
      <formula>$F70="RO-1"</formula>
    </cfRule>
    <cfRule type="expression" dxfId="8066" priority="3802">
      <formula>$F70="RO-Z"</formula>
    </cfRule>
  </conditionalFormatting>
  <conditionalFormatting sqref="B75:C88">
    <cfRule type="expression" dxfId="8065" priority="3694">
      <formula>$F75="RO-Z"</formula>
    </cfRule>
    <cfRule type="expression" dxfId="8064" priority="3695">
      <formula>$F75="RO-1"</formula>
    </cfRule>
    <cfRule type="expression" dxfId="8063" priority="3696">
      <formula>$F75="RO-2"</formula>
    </cfRule>
    <cfRule type="expression" dxfId="8062" priority="3697">
      <formula>$F75="RO-3"</formula>
    </cfRule>
  </conditionalFormatting>
  <conditionalFormatting sqref="B76:C86 B67:E75">
    <cfRule type="expression" dxfId="8061" priority="6315">
      <formula>$F67="Nic"</formula>
    </cfRule>
  </conditionalFormatting>
  <conditionalFormatting sqref="B76:C86">
    <cfRule type="expression" dxfId="8060" priority="6311">
      <formula>$F76="RO-Z"</formula>
    </cfRule>
    <cfRule type="expression" dxfId="8059" priority="6312">
      <formula>$F76="RO-1"</formula>
    </cfRule>
    <cfRule type="expression" dxfId="8058" priority="6314">
      <formula>$F76="RO-3"</formula>
    </cfRule>
    <cfRule type="expression" dxfId="8057" priority="6313">
      <formula>$F76="RO-2"</formula>
    </cfRule>
  </conditionalFormatting>
  <conditionalFormatting sqref="B82:C86 B68:E81">
    <cfRule type="expression" dxfId="8056" priority="6441">
      <formula>$F68="RO-Z"</formula>
    </cfRule>
  </conditionalFormatting>
  <conditionalFormatting sqref="B90:C90">
    <cfRule type="expression" dxfId="8055" priority="3684">
      <formula>$F90="RO-2"</formula>
    </cfRule>
    <cfRule type="expression" dxfId="8054" priority="3683">
      <formula>$F90="RO-1"</formula>
    </cfRule>
    <cfRule type="expression" dxfId="8053" priority="3682">
      <formula>$F90="RO-Z"</formula>
    </cfRule>
    <cfRule type="expression" dxfId="8052" priority="3685">
      <formula>$F90="RO-3"</formula>
    </cfRule>
  </conditionalFormatting>
  <conditionalFormatting sqref="B91:C116">
    <cfRule type="expression" dxfId="8051" priority="10019">
      <formula>$F91="RO-Z"</formula>
    </cfRule>
    <cfRule type="expression" dxfId="8050" priority="10018">
      <formula>$F91="RO-V"</formula>
    </cfRule>
    <cfRule type="expression" dxfId="8049" priority="10017">
      <formula>$F91="Nic"</formula>
    </cfRule>
    <cfRule type="expression" dxfId="8048" priority="10016">
      <formula>$F91="RO-3"</formula>
    </cfRule>
    <cfRule type="expression" dxfId="8047" priority="10015">
      <formula>$F91="RO-2"</formula>
    </cfRule>
    <cfRule type="expression" dxfId="8046" priority="10014">
      <formula>$F91="RO-1"</formula>
    </cfRule>
    <cfRule type="expression" dxfId="8045" priority="10013">
      <formula>$F91="RO-Z"</formula>
    </cfRule>
    <cfRule type="expression" dxfId="8044" priority="10012">
      <formula>$F91="RO-V"</formula>
    </cfRule>
    <cfRule type="expression" dxfId="8043" priority="10011">
      <formula>$F91="Nic"</formula>
    </cfRule>
    <cfRule type="expression" dxfId="8042" priority="10010">
      <formula>$F91="RO-3"</formula>
    </cfRule>
    <cfRule type="expression" dxfId="8041" priority="10009">
      <formula>$F91="RO-2"</formula>
    </cfRule>
    <cfRule type="expression" dxfId="8040" priority="10008">
      <formula>$F91="RO-1"</formula>
    </cfRule>
    <cfRule type="expression" dxfId="8039" priority="10007">
      <formula>$F91="RO-Z"</formula>
    </cfRule>
    <cfRule type="expression" dxfId="8038" priority="10006">
      <formula>$F91="RO-V"</formula>
    </cfRule>
    <cfRule type="expression" dxfId="8037" priority="10005">
      <formula>$F91="Nic"</formula>
    </cfRule>
    <cfRule type="expression" dxfId="8036" priority="10004">
      <formula>$F91="RO-3"</formula>
    </cfRule>
    <cfRule type="expression" dxfId="8035" priority="10003">
      <formula>$F91="RO-2"</formula>
    </cfRule>
    <cfRule type="expression" dxfId="8034" priority="10002">
      <formula>$F91="RO-1"</formula>
    </cfRule>
    <cfRule type="expression" dxfId="8033" priority="10001">
      <formula>$F91="RO-Z"</formula>
    </cfRule>
    <cfRule type="expression" dxfId="8032" priority="10000">
      <formula>$F91="RO-3"</formula>
    </cfRule>
    <cfRule type="expression" dxfId="8031" priority="9999">
      <formula>$F91="RO-2"</formula>
    </cfRule>
    <cfRule type="expression" dxfId="8030" priority="9998">
      <formula>$F91="RO-1"</formula>
    </cfRule>
    <cfRule type="expression" dxfId="8029" priority="8969">
      <formula>$F91="RO2"</formula>
    </cfRule>
    <cfRule type="expression" dxfId="8028" priority="8968">
      <formula>$F91="RO1"</formula>
    </cfRule>
    <cfRule type="expression" dxfId="8027" priority="8967">
      <formula>$F91="RO-Z"</formula>
    </cfRule>
    <cfRule type="expression" dxfId="8026" priority="8966">
      <formula>$F91="Nic"</formula>
    </cfRule>
    <cfRule type="expression" dxfId="8025" priority="8965">
      <formula>$F91="RO-V"</formula>
    </cfRule>
    <cfRule type="expression" dxfId="8024" priority="8964">
      <formula>$F91="RO-3"</formula>
    </cfRule>
    <cfRule type="expression" dxfId="8023" priority="8963">
      <formula>$F91="RO-2"</formula>
    </cfRule>
    <cfRule type="expression" dxfId="8022" priority="8962">
      <formula>$F91="RO-1"</formula>
    </cfRule>
    <cfRule type="expression" dxfId="8021" priority="8961">
      <formula>$F91="RO-Z"</formula>
    </cfRule>
    <cfRule type="expression" dxfId="8020" priority="8960">
      <formula>$F91="RO-V"</formula>
    </cfRule>
    <cfRule type="expression" dxfId="8019" priority="8959">
      <formula>$F91="Nic"</formula>
    </cfRule>
    <cfRule type="expression" dxfId="8018" priority="8958">
      <formula>$F91="RO-3"</formula>
    </cfRule>
    <cfRule type="expression" dxfId="8017" priority="8957">
      <formula>$F91="RO-2"</formula>
    </cfRule>
    <cfRule type="expression" dxfId="8016" priority="8956">
      <formula>$F91="RO-1"</formula>
    </cfRule>
    <cfRule type="expression" dxfId="8015" priority="8955">
      <formula>$F91="RO-Z"</formula>
    </cfRule>
    <cfRule type="expression" dxfId="8014" priority="8954">
      <formula>$F91="RO-3"</formula>
    </cfRule>
    <cfRule type="expression" dxfId="8013" priority="8953">
      <formula>$F91="RO-2"</formula>
    </cfRule>
    <cfRule type="expression" dxfId="8012" priority="8952">
      <formula>$F91="RO-1"</formula>
    </cfRule>
    <cfRule type="expression" dxfId="8011" priority="8951">
      <formula>$F91="RO-Z"</formula>
    </cfRule>
    <cfRule type="expression" dxfId="8010" priority="8950">
      <formula>$F91="RO-V"</formula>
    </cfRule>
    <cfRule type="expression" dxfId="8009" priority="8949">
      <formula>$F91="Nic"</formula>
    </cfRule>
    <cfRule type="expression" dxfId="8008" priority="8948">
      <formula>$F91="RO-3"</formula>
    </cfRule>
    <cfRule type="expression" dxfId="8007" priority="8947">
      <formula>$F91="RO-2"</formula>
    </cfRule>
    <cfRule type="expression" dxfId="8006" priority="8946">
      <formula>$F91="RO-1"</formula>
    </cfRule>
    <cfRule type="expression" dxfId="8005" priority="8945">
      <formula>$F91="RO-Z"</formula>
    </cfRule>
    <cfRule type="expression" dxfId="8004" priority="8944">
      <formula>$F91="RO-V"</formula>
    </cfRule>
    <cfRule type="expression" dxfId="8003" priority="8943">
      <formula>$F91="Nic"</formula>
    </cfRule>
    <cfRule type="expression" dxfId="8002" priority="8942">
      <formula>$F91="RO-3"</formula>
    </cfRule>
    <cfRule type="expression" dxfId="8001" priority="8941">
      <formula>$F91="RO-2"</formula>
    </cfRule>
    <cfRule type="expression" dxfId="8000" priority="8940">
      <formula>$F91="RO-1"</formula>
    </cfRule>
    <cfRule type="expression" dxfId="7999" priority="8939">
      <formula>$F91="RO-Z"</formula>
    </cfRule>
    <cfRule type="expression" dxfId="7998" priority="8938">
      <formula>$F91="RO-3"</formula>
    </cfRule>
    <cfRule type="expression" dxfId="7997" priority="8937">
      <formula>$F91="RO-2"</formula>
    </cfRule>
    <cfRule type="expression" dxfId="7996" priority="8936">
      <formula>$F91="RO-1"</formula>
    </cfRule>
    <cfRule type="expression" dxfId="7995" priority="8935">
      <formula>$F91="RO-Z"</formula>
    </cfRule>
    <cfRule type="expression" dxfId="7994" priority="8934">
      <formula>$F91="RO-V"</formula>
    </cfRule>
    <cfRule type="expression" dxfId="7993" priority="8933">
      <formula>$F91="Nic"</formula>
    </cfRule>
    <cfRule type="expression" dxfId="7992" priority="8932">
      <formula>$F91="RO-3"</formula>
    </cfRule>
    <cfRule type="expression" dxfId="7991" priority="8931">
      <formula>$F91="RO-2"</formula>
    </cfRule>
    <cfRule type="expression" dxfId="7990" priority="8930">
      <formula>$F91="RO-1"</formula>
    </cfRule>
    <cfRule type="expression" dxfId="7989" priority="8929">
      <formula>$F91="RO-Z"</formula>
    </cfRule>
    <cfRule type="expression" dxfId="7988" priority="8928">
      <formula>$F91="RO-V"</formula>
    </cfRule>
    <cfRule type="expression" dxfId="7987" priority="8927">
      <formula>$F91="Nic"</formula>
    </cfRule>
    <cfRule type="expression" dxfId="7986" priority="8926">
      <formula>$F91="RO-3"</formula>
    </cfRule>
    <cfRule type="expression" dxfId="7985" priority="8925">
      <formula>$F91="RO-2"</formula>
    </cfRule>
    <cfRule type="expression" dxfId="7984" priority="8924">
      <formula>$F91="RO-1"</formula>
    </cfRule>
    <cfRule type="expression" dxfId="7983" priority="8923">
      <formula>$F91="RO-Z"</formula>
    </cfRule>
    <cfRule type="expression" dxfId="7982" priority="8922">
      <formula>$F91="RO-V"</formula>
    </cfRule>
    <cfRule type="expression" dxfId="7981" priority="8921">
      <formula>$F91="Nic"</formula>
    </cfRule>
    <cfRule type="expression" dxfId="7980" priority="8920">
      <formula>$F91="RO-3"</formula>
    </cfRule>
    <cfRule type="expression" dxfId="7979" priority="8919">
      <formula>$F91="RO-2"</formula>
    </cfRule>
    <cfRule type="expression" dxfId="7978" priority="8918">
      <formula>$F91="RO-1"</formula>
    </cfRule>
    <cfRule type="expression" dxfId="7977" priority="8917">
      <formula>$F91="RO-Z"</formula>
    </cfRule>
    <cfRule type="expression" dxfId="7976" priority="8916">
      <formula>$F91="RO-V"</formula>
    </cfRule>
    <cfRule type="expression" dxfId="7975" priority="8915">
      <formula>$F91="Nic"</formula>
    </cfRule>
    <cfRule type="expression" dxfId="7974" priority="8914">
      <formula>$F91="RO-3"</formula>
    </cfRule>
    <cfRule type="expression" dxfId="7973" priority="8913">
      <formula>$F91="RO-2"</formula>
    </cfRule>
    <cfRule type="expression" dxfId="7972" priority="8912">
      <formula>$F91="RO-1"</formula>
    </cfRule>
    <cfRule type="expression" dxfId="7971" priority="8911">
      <formula>$F91="RO-Z"</formula>
    </cfRule>
    <cfRule type="expression" dxfId="7970" priority="8910">
      <formula>$F91="RO-3"</formula>
    </cfRule>
    <cfRule type="expression" dxfId="7969" priority="8909">
      <formula>$F91="RO-2"</formula>
    </cfRule>
    <cfRule type="expression" dxfId="7968" priority="8908">
      <formula>$F91="RO-1"</formula>
    </cfRule>
    <cfRule type="expression" dxfId="7967" priority="8907">
      <formula>$F91="RO-Z"</formula>
    </cfRule>
    <cfRule type="expression" dxfId="7966" priority="8906">
      <formula>$F91="RO-3"</formula>
    </cfRule>
    <cfRule type="expression" dxfId="7965" priority="8905">
      <formula>$F91="RO-2"</formula>
    </cfRule>
    <cfRule type="expression" dxfId="7964" priority="8904">
      <formula>$F91="RO-1"</formula>
    </cfRule>
    <cfRule type="expression" dxfId="7963" priority="8903">
      <formula>$F91="RO-Z"</formula>
    </cfRule>
    <cfRule type="expression" dxfId="7962" priority="8902">
      <formula>$F91="RO-3"</formula>
    </cfRule>
    <cfRule type="expression" dxfId="7961" priority="8901">
      <formula>$F91="RO-2"</formula>
    </cfRule>
    <cfRule type="expression" dxfId="7960" priority="8900">
      <formula>$F91="RO-1"</formula>
    </cfRule>
    <cfRule type="expression" dxfId="7959" priority="8899">
      <formula>$F91="RO-Z"</formula>
    </cfRule>
    <cfRule type="expression" dxfId="7958" priority="8898">
      <formula>$F91="RO-3"</formula>
    </cfRule>
    <cfRule type="expression" dxfId="7957" priority="8897">
      <formula>$F91="RO-2"</formula>
    </cfRule>
    <cfRule type="expression" dxfId="7956" priority="8896">
      <formula>$F91="RO-1"</formula>
    </cfRule>
    <cfRule type="expression" dxfId="7955" priority="8895">
      <formula>$F91="RO-Z"</formula>
    </cfRule>
    <cfRule type="expression" dxfId="7954" priority="9997">
      <formula>$F91="RO-Z"</formula>
    </cfRule>
    <cfRule type="expression" dxfId="7953" priority="9996">
      <formula>$F91="RO-3"</formula>
    </cfRule>
    <cfRule type="expression" dxfId="7952" priority="9995">
      <formula>$F91="RO-2"</formula>
    </cfRule>
    <cfRule type="expression" dxfId="7951" priority="9994">
      <formula>$F91="RO-1"</formula>
    </cfRule>
    <cfRule type="expression" dxfId="7950" priority="9993">
      <formula>$F91="RO-Z"</formula>
    </cfRule>
    <cfRule type="expression" dxfId="7949" priority="9992">
      <formula>$F91="RO-3"</formula>
    </cfRule>
    <cfRule type="expression" dxfId="7948" priority="9991">
      <formula>$F91="RO-2"</formula>
    </cfRule>
    <cfRule type="expression" dxfId="7947" priority="9246">
      <formula>$F91="RO-1"</formula>
    </cfRule>
    <cfRule type="expression" dxfId="7946" priority="9990">
      <formula>$F91="RO-1"</formula>
    </cfRule>
    <cfRule type="expression" dxfId="7945" priority="9989">
      <formula>$F91="RO-Z"</formula>
    </cfRule>
    <cfRule type="expression" dxfId="7944" priority="9988">
      <formula>$F91="RO-3"</formula>
    </cfRule>
    <cfRule type="expression" dxfId="7943" priority="9987">
      <formula>$F91="RO-2"</formula>
    </cfRule>
    <cfRule type="expression" dxfId="7942" priority="9986">
      <formula>$F91="RO-1"</formula>
    </cfRule>
    <cfRule type="expression" dxfId="7941" priority="9985">
      <formula>$F91="RO-Z"</formula>
    </cfRule>
    <cfRule type="expression" dxfId="7940" priority="9756">
      <formula>$F91="RO-3"</formula>
    </cfRule>
    <cfRule type="expression" dxfId="7939" priority="9755">
      <formula>$F91="RO-2"</formula>
    </cfRule>
    <cfRule type="expression" dxfId="7938" priority="9754">
      <formula>$F91="RO-1"</formula>
    </cfRule>
    <cfRule type="expression" dxfId="7937" priority="9753">
      <formula>$F91="RO-Z"</formula>
    </cfRule>
    <cfRule type="expression" dxfId="7936" priority="9752">
      <formula>$F91="RO-V"</formula>
    </cfRule>
    <cfRule type="expression" dxfId="7935" priority="9751">
      <formula>$F91="Nic"</formula>
    </cfRule>
    <cfRule type="expression" dxfId="7934" priority="9750">
      <formula>$F91="RO-3"</formula>
    </cfRule>
    <cfRule type="expression" dxfId="7933" priority="9749">
      <formula>$F91="RO-2"</formula>
    </cfRule>
    <cfRule type="expression" dxfId="7932" priority="9748">
      <formula>$F91="RO-1"</formula>
    </cfRule>
    <cfRule type="expression" dxfId="7931" priority="9747">
      <formula>$F91="RO-Z"</formula>
    </cfRule>
    <cfRule type="expression" dxfId="7930" priority="9316">
      <formula>$F91="RO3"</formula>
    </cfRule>
    <cfRule type="expression" dxfId="7929" priority="9315">
      <formula>$F91="RO2"</formula>
    </cfRule>
    <cfRule type="expression" dxfId="7928" priority="9314">
      <formula>$F91="RO1"</formula>
    </cfRule>
    <cfRule type="expression" dxfId="7927" priority="9313">
      <formula>$F91="RO-Z"</formula>
    </cfRule>
    <cfRule type="expression" dxfId="7926" priority="9312">
      <formula>$F91="Nic"</formula>
    </cfRule>
    <cfRule type="expression" dxfId="7925" priority="9311">
      <formula>$F91="RO-V"</formula>
    </cfRule>
    <cfRule type="expression" dxfId="7924" priority="9310">
      <formula>$F91="RO-3"</formula>
    </cfRule>
    <cfRule type="expression" dxfId="7923" priority="9309">
      <formula>$F91="RO-2"</formula>
    </cfRule>
    <cfRule type="expression" dxfId="7922" priority="9308">
      <formula>$F91="RO-1"</formula>
    </cfRule>
    <cfRule type="expression" dxfId="7921" priority="9307">
      <formula>$F91="RO-Z"</formula>
    </cfRule>
    <cfRule type="expression" dxfId="7920" priority="9306">
      <formula>$F91="RO-V"</formula>
    </cfRule>
    <cfRule type="expression" dxfId="7919" priority="9305">
      <formula>$F91="Nic"</formula>
    </cfRule>
    <cfRule type="expression" dxfId="7918" priority="9304">
      <formula>$F91="RO-3"</formula>
    </cfRule>
    <cfRule type="expression" dxfId="7917" priority="9303">
      <formula>$F91="RO-2"</formula>
    </cfRule>
    <cfRule type="expression" dxfId="7916" priority="9302">
      <formula>$F91="RO-1"</formula>
    </cfRule>
    <cfRule type="expression" dxfId="7915" priority="9301">
      <formula>$F91="RO-Z"</formula>
    </cfRule>
    <cfRule type="expression" dxfId="7914" priority="9300">
      <formula>$F91="RO-3"</formula>
    </cfRule>
    <cfRule type="expression" dxfId="7913" priority="9299">
      <formula>$F91="RO-2"</formula>
    </cfRule>
    <cfRule type="expression" dxfId="7912" priority="9298">
      <formula>$F91="RO-1"</formula>
    </cfRule>
    <cfRule type="expression" dxfId="7911" priority="9297">
      <formula>$F91="RO-Z"</formula>
    </cfRule>
    <cfRule type="expression" dxfId="7910" priority="9296">
      <formula>$F91="RO-V"</formula>
    </cfRule>
    <cfRule type="expression" dxfId="7909" priority="9295">
      <formula>$F91="Nic"</formula>
    </cfRule>
    <cfRule type="expression" dxfId="7908" priority="9294">
      <formula>$F91="RO-3"</formula>
    </cfRule>
    <cfRule type="expression" dxfId="7907" priority="9293">
      <formula>$F91="RO-2"</formula>
    </cfRule>
    <cfRule type="expression" dxfId="7906" priority="9292">
      <formula>$F91="RO-1"</formula>
    </cfRule>
    <cfRule type="expression" dxfId="7905" priority="9291">
      <formula>$F91="RO-Z"</formula>
    </cfRule>
    <cfRule type="expression" dxfId="7904" priority="9290">
      <formula>$F91="RO-V"</formula>
    </cfRule>
    <cfRule type="expression" dxfId="7903" priority="9289">
      <formula>$F91="Nic"</formula>
    </cfRule>
    <cfRule type="expression" dxfId="7902" priority="9288">
      <formula>$F91="RO-3"</formula>
    </cfRule>
    <cfRule type="expression" dxfId="7901" priority="9287">
      <formula>$F91="RO-2"</formula>
    </cfRule>
    <cfRule type="expression" dxfId="7900" priority="9286">
      <formula>$F91="RO-1"</formula>
    </cfRule>
    <cfRule type="expression" dxfId="7899" priority="9285">
      <formula>$F91="RO-Z"</formula>
    </cfRule>
    <cfRule type="expression" dxfId="7898" priority="9284">
      <formula>$F91="RO-3"</formula>
    </cfRule>
    <cfRule type="expression" dxfId="7897" priority="9283">
      <formula>$F91="RO-2"</formula>
    </cfRule>
    <cfRule type="expression" dxfId="7896" priority="9282">
      <formula>$F91="RO-1"</formula>
    </cfRule>
    <cfRule type="expression" dxfId="7895" priority="9281">
      <formula>$F91="RO-Z"</formula>
    </cfRule>
    <cfRule type="expression" dxfId="7894" priority="9280">
      <formula>$F91="RO-V"</formula>
    </cfRule>
    <cfRule type="expression" dxfId="7893" priority="9279">
      <formula>$F91="Nic"</formula>
    </cfRule>
    <cfRule type="expression" dxfId="7892" priority="9056">
      <formula>$F91="RO-V"</formula>
    </cfRule>
    <cfRule type="expression" dxfId="7891" priority="9278">
      <formula>$F91="RO-3"</formula>
    </cfRule>
    <cfRule type="expression" dxfId="7890" priority="9277">
      <formula>$F91="RO-2"</formula>
    </cfRule>
    <cfRule type="expression" dxfId="7889" priority="9276">
      <formula>$F91="RO-1"</formula>
    </cfRule>
    <cfRule type="expression" dxfId="7888" priority="9275">
      <formula>$F91="RO-Z"</formula>
    </cfRule>
    <cfRule type="expression" dxfId="7887" priority="9274">
      <formula>$F91="RO-V"</formula>
    </cfRule>
    <cfRule type="expression" dxfId="7886" priority="9273">
      <formula>$F91="Nic"</formula>
    </cfRule>
    <cfRule type="expression" dxfId="7885" priority="9272">
      <formula>$F91="RO-3"</formula>
    </cfRule>
    <cfRule type="expression" dxfId="7884" priority="9271">
      <formula>$F91="RO-2"</formula>
    </cfRule>
    <cfRule type="expression" dxfId="7883" priority="9270">
      <formula>$F91="RO-1"</formula>
    </cfRule>
    <cfRule type="expression" dxfId="7882" priority="9269">
      <formula>$F91="RO-Z"</formula>
    </cfRule>
    <cfRule type="expression" dxfId="7881" priority="9268">
      <formula>$F91="RO-V"</formula>
    </cfRule>
    <cfRule type="expression" dxfId="7880" priority="9267">
      <formula>$F91="Nic"</formula>
    </cfRule>
    <cfRule type="expression" dxfId="7879" priority="9266">
      <formula>$F91="RO-3"</formula>
    </cfRule>
    <cfRule type="expression" dxfId="7878" priority="9265">
      <formula>$F91="RO-2"</formula>
    </cfRule>
    <cfRule type="expression" dxfId="7877" priority="9264">
      <formula>$F91="RO-1"</formula>
    </cfRule>
    <cfRule type="expression" dxfId="7876" priority="9263">
      <formula>$F91="RO-Z"</formula>
    </cfRule>
    <cfRule type="expression" dxfId="7875" priority="9262">
      <formula>$F91="RO-V"</formula>
    </cfRule>
    <cfRule type="expression" dxfId="7874" priority="9261">
      <formula>$F91="Nic"</formula>
    </cfRule>
    <cfRule type="expression" dxfId="7873" priority="9260">
      <formula>$F91="RO-3"</formula>
    </cfRule>
    <cfRule type="expression" dxfId="7872" priority="9259">
      <formula>$F91="RO-2"</formula>
    </cfRule>
    <cfRule type="expression" dxfId="7871" priority="9258">
      <formula>$F91="RO-1"</formula>
    </cfRule>
    <cfRule type="expression" dxfId="7870" priority="9257">
      <formula>$F91="RO-Z"</formula>
    </cfRule>
    <cfRule type="expression" dxfId="7869" priority="9256">
      <formula>$F91="RO-3"</formula>
    </cfRule>
    <cfRule type="expression" dxfId="7868" priority="9255">
      <formula>$F91="RO-2"</formula>
    </cfRule>
    <cfRule type="expression" dxfId="7867" priority="9254">
      <formula>$F91="RO-1"</formula>
    </cfRule>
    <cfRule type="expression" dxfId="7866" priority="9253">
      <formula>$F91="RO-Z"</formula>
    </cfRule>
    <cfRule type="expression" dxfId="7865" priority="9252">
      <formula>$F91="RO-3"</formula>
    </cfRule>
    <cfRule type="expression" dxfId="7864" priority="9251">
      <formula>$F91="RO-2"</formula>
    </cfRule>
    <cfRule type="expression" dxfId="7863" priority="9250">
      <formula>$F91="RO-1"</formula>
    </cfRule>
    <cfRule type="expression" dxfId="7862" priority="9249">
      <formula>$F91="RO-Z"</formula>
    </cfRule>
    <cfRule type="expression" dxfId="7861" priority="9248">
      <formula>$F91="RO-3"</formula>
    </cfRule>
    <cfRule type="expression" dxfId="7860" priority="9247">
      <formula>$F91="RO-2"</formula>
    </cfRule>
    <cfRule type="expression" dxfId="7859" priority="9245">
      <formula>$F91="RO-Z"</formula>
    </cfRule>
    <cfRule type="expression" dxfId="7858" priority="9244">
      <formula>$F91="RO-3"</formula>
    </cfRule>
    <cfRule type="expression" dxfId="7857" priority="9243">
      <formula>$F91="RO-2"</formula>
    </cfRule>
    <cfRule type="expression" dxfId="7856" priority="9242">
      <formula>$F91="RO-1"</formula>
    </cfRule>
    <cfRule type="expression" dxfId="7855" priority="9241">
      <formula>$F91="RO-Z"</formula>
    </cfRule>
    <cfRule type="expression" dxfId="7854" priority="9060">
      <formula>$F91="RO-3"</formula>
    </cfRule>
    <cfRule type="expression" dxfId="7853" priority="9059">
      <formula>$F91="RO-2"</formula>
    </cfRule>
    <cfRule type="expression" dxfId="7852" priority="9058">
      <formula>$F91="RO-1"</formula>
    </cfRule>
    <cfRule type="expression" dxfId="7851" priority="9057">
      <formula>$F91="RO-Z"</formula>
    </cfRule>
    <cfRule type="expression" dxfId="7850" priority="10039">
      <formula>$F91="Nic"</formula>
    </cfRule>
    <cfRule type="expression" dxfId="7849" priority="9055">
      <formula>$F91="Nic"</formula>
    </cfRule>
    <cfRule type="expression" dxfId="7848" priority="9054">
      <formula>$F91="RO-3"</formula>
    </cfRule>
    <cfRule type="expression" dxfId="7847" priority="9053">
      <formula>$F91="RO-2"</formula>
    </cfRule>
    <cfRule type="expression" dxfId="7846" priority="9052">
      <formula>$F91="RO-1"</formula>
    </cfRule>
    <cfRule type="expression" dxfId="7845" priority="9051">
      <formula>$F91="RO-Z"</formula>
    </cfRule>
    <cfRule type="expression" dxfId="7844" priority="8970">
      <formula>$F91="RO3"</formula>
    </cfRule>
    <cfRule type="expression" dxfId="7843" priority="10054">
      <formula>$F91="RO-3"</formula>
    </cfRule>
    <cfRule type="expression" dxfId="7842" priority="10053">
      <formula>$F91="RO-2"</formula>
    </cfRule>
    <cfRule type="expression" dxfId="7841" priority="10052">
      <formula>$F91="RO-1"</formula>
    </cfRule>
    <cfRule type="expression" dxfId="7840" priority="10051">
      <formula>$F91="RO-Z"</formula>
    </cfRule>
    <cfRule type="expression" dxfId="7839" priority="10050">
      <formula>$F91="RO-V"</formula>
    </cfRule>
    <cfRule type="expression" dxfId="7838" priority="10049">
      <formula>$F91="Nic"</formula>
    </cfRule>
    <cfRule type="expression" dxfId="7837" priority="10048">
      <formula>$F91="RO-3"</formula>
    </cfRule>
    <cfRule type="expression" dxfId="7836" priority="10047">
      <formula>$F91="RO-2"</formula>
    </cfRule>
    <cfRule type="expression" dxfId="7835" priority="10046">
      <formula>$F91="RO-1"</formula>
    </cfRule>
    <cfRule type="expression" dxfId="7834" priority="10045">
      <formula>$F91="RO-Z"</formula>
    </cfRule>
    <cfRule type="expression" dxfId="7833" priority="10044">
      <formula>$F91="RO-3"</formula>
    </cfRule>
    <cfRule type="expression" dxfId="7832" priority="10043">
      <formula>$F91="RO-2"</formula>
    </cfRule>
    <cfRule type="expression" dxfId="7831" priority="10042">
      <formula>$F91="RO-1"</formula>
    </cfRule>
    <cfRule type="expression" dxfId="7830" priority="10041">
      <formula>$F91="RO-Z"</formula>
    </cfRule>
    <cfRule type="expression" dxfId="7829" priority="10040">
      <formula>$F91="RO-V"</formula>
    </cfRule>
    <cfRule type="expression" dxfId="7828" priority="10038">
      <formula>$F91="RO-3"</formula>
    </cfRule>
    <cfRule type="expression" dxfId="7827" priority="10037">
      <formula>$F91="RO-2"</formula>
    </cfRule>
    <cfRule type="expression" dxfId="7826" priority="10036">
      <formula>$F91="RO-1"</formula>
    </cfRule>
    <cfRule type="expression" dxfId="7825" priority="10035">
      <formula>$F91="RO-Z"</formula>
    </cfRule>
    <cfRule type="expression" dxfId="7824" priority="10034">
      <formula>$F91="RO-V"</formula>
    </cfRule>
    <cfRule type="expression" dxfId="7823" priority="10033">
      <formula>$F91="Nic"</formula>
    </cfRule>
    <cfRule type="expression" dxfId="7822" priority="10032">
      <formula>$F91="RO-3"</formula>
    </cfRule>
    <cfRule type="expression" dxfId="7821" priority="10031">
      <formula>$F91="RO-2"</formula>
    </cfRule>
    <cfRule type="expression" dxfId="7820" priority="10030">
      <formula>$F91="RO-1"</formula>
    </cfRule>
    <cfRule type="expression" dxfId="7819" priority="10029">
      <formula>$F91="RO-Z"</formula>
    </cfRule>
    <cfRule type="expression" dxfId="7818" priority="10028">
      <formula>$F91="RO-3"</formula>
    </cfRule>
    <cfRule type="expression" dxfId="7817" priority="10027">
      <formula>$F91="RO-2"</formula>
    </cfRule>
    <cfRule type="expression" dxfId="7816" priority="10026">
      <formula>$F91="RO-1"</formula>
    </cfRule>
    <cfRule type="expression" dxfId="7815" priority="10025">
      <formula>$F91="RO-Z"</formula>
    </cfRule>
    <cfRule type="expression" dxfId="7814" priority="10024">
      <formula>$F91="RO-V"</formula>
    </cfRule>
    <cfRule type="expression" dxfId="7813" priority="10023">
      <formula>$F91="Nic"</formula>
    </cfRule>
    <cfRule type="expression" dxfId="7812" priority="10022">
      <formula>$F91="RO-3"</formula>
    </cfRule>
    <cfRule type="expression" dxfId="7811" priority="10021">
      <formula>$F91="RO-2"</formula>
    </cfRule>
    <cfRule type="expression" dxfId="7810" priority="10020">
      <formula>$F91="RO-1"</formula>
    </cfRule>
  </conditionalFormatting>
  <conditionalFormatting sqref="B17:E24 B25:C90 E25">
    <cfRule type="expression" dxfId="7809" priority="5853">
      <formula>$F17="RO-2"</formula>
    </cfRule>
    <cfRule type="expression" dxfId="7808" priority="5852">
      <formula>$F17="RO-1"</formula>
    </cfRule>
    <cfRule type="expression" dxfId="7807" priority="6880">
      <formula>$F17="RO-V"</formula>
    </cfRule>
    <cfRule type="expression" dxfId="7806" priority="5850">
      <formula>$F17="RO-V"</formula>
    </cfRule>
    <cfRule type="expression" dxfId="7805" priority="5875">
      <formula>$F17="RO-2"</formula>
    </cfRule>
    <cfRule type="expression" dxfId="7804" priority="6192">
      <formula>$F17="RO-V"</formula>
    </cfRule>
    <cfRule type="expression" dxfId="7803" priority="5874">
      <formula>$F17="RO-1"</formula>
    </cfRule>
    <cfRule type="expression" dxfId="7802" priority="5872">
      <formula>$F17="RO-V"</formula>
    </cfRule>
    <cfRule type="expression" dxfId="7801" priority="5856">
      <formula>$F17="RO-V"</formula>
    </cfRule>
    <cfRule type="expression" dxfId="7800" priority="5854">
      <formula>$F17="RO-3"</formula>
    </cfRule>
    <cfRule type="expression" dxfId="7799" priority="6194">
      <formula>$F17="RO-1"</formula>
    </cfRule>
    <cfRule type="expression" dxfId="7798" priority="6195">
      <formula>$F17="RO-2"</formula>
    </cfRule>
    <cfRule type="expression" dxfId="7797" priority="6196">
      <formula>$F17="RO-3"</formula>
    </cfRule>
    <cfRule type="expression" dxfId="7796" priority="6198">
      <formula>$F17="RO-V"</formula>
    </cfRule>
    <cfRule type="expression" dxfId="7795" priority="6200">
      <formula>$F17="RO-1"</formula>
    </cfRule>
    <cfRule type="expression" dxfId="7794" priority="6201">
      <formula>$F17="RO-2"</formula>
    </cfRule>
    <cfRule type="expression" dxfId="7793" priority="6214">
      <formula>$F17="RO-V"</formula>
    </cfRule>
    <cfRule type="expression" dxfId="7792" priority="6216">
      <formula>$F17="RO-1"</formula>
    </cfRule>
    <cfRule type="expression" dxfId="7791" priority="6217">
      <formula>$F17="RO-2"</formula>
    </cfRule>
    <cfRule type="expression" dxfId="7790" priority="5858">
      <formula>$F17="RO-1"</formula>
    </cfRule>
    <cfRule type="expression" dxfId="7789" priority="5859">
      <formula>$F17="RO-2"</formula>
    </cfRule>
    <cfRule type="expression" dxfId="7788" priority="5860">
      <formula>$F17="RO-3"</formula>
    </cfRule>
    <cfRule type="expression" dxfId="7787" priority="6218">
      <formula>$F17="RO-3"</formula>
    </cfRule>
    <cfRule type="expression" dxfId="7786" priority="6858">
      <formula>$F17="RO-V"</formula>
    </cfRule>
    <cfRule type="expression" dxfId="7785" priority="6202">
      <formula>$F17="RO-3"</formula>
    </cfRule>
    <cfRule type="expression" dxfId="7784" priority="6864">
      <formula>$F17="RO-V"</formula>
    </cfRule>
    <cfRule type="expression" dxfId="7783" priority="5876">
      <formula>$F17="RO-3"</formula>
    </cfRule>
  </conditionalFormatting>
  <conditionalFormatting sqref="B17:E24 E25 B25:C90">
    <cfRule type="expression" dxfId="7782" priority="5851">
      <formula>$F17="RO-Z"</formula>
    </cfRule>
    <cfRule type="expression" dxfId="7781" priority="5849">
      <formula>$F17="Nic"</formula>
    </cfRule>
    <cfRule type="expression" dxfId="7780" priority="6191">
      <formula>$F17="Nic"</formula>
    </cfRule>
    <cfRule type="expression" dxfId="7779" priority="5855">
      <formula>$F17="Nic"</formula>
    </cfRule>
    <cfRule type="expression" dxfId="7778" priority="6884">
      <formula>$F17="RO-3"</formula>
    </cfRule>
    <cfRule type="expression" dxfId="7777" priority="6883">
      <formula>$F17="RO-2"</formula>
    </cfRule>
    <cfRule type="expression" dxfId="7776" priority="6867">
      <formula>$F17="RO-2"</formula>
    </cfRule>
    <cfRule type="expression" dxfId="7775" priority="6882">
      <formula>$F17="RO-1"</formula>
    </cfRule>
    <cfRule type="expression" dxfId="7774" priority="6881">
      <formula>$F17="RO-Z"</formula>
    </cfRule>
    <cfRule type="expression" dxfId="7773" priority="5857">
      <formula>$F17="RO-Z"</formula>
    </cfRule>
    <cfRule type="expression" dxfId="7772" priority="6879">
      <formula>$F17="Nic"</formula>
    </cfRule>
    <cfRule type="expression" dxfId="7771" priority="5871">
      <formula>$F17="Nic"</formula>
    </cfRule>
    <cfRule type="expression" dxfId="7770" priority="5873">
      <formula>$F17="RO-Z"</formula>
    </cfRule>
    <cfRule type="expression" dxfId="7769" priority="6868">
      <formula>$F17="RO-3"</formula>
    </cfRule>
    <cfRule type="expression" dxfId="7768" priority="6866">
      <formula>$F17="RO-1"</formula>
    </cfRule>
    <cfRule type="expression" dxfId="7767" priority="6865">
      <formula>$F17="RO-Z"</formula>
    </cfRule>
    <cfRule type="expression" dxfId="7766" priority="6863">
      <formula>$F17="Nic"</formula>
    </cfRule>
    <cfRule type="expression" dxfId="7765" priority="6862">
      <formula>$F17="RO-3"</formula>
    </cfRule>
    <cfRule type="expression" dxfId="7764" priority="6861">
      <formula>$F17="RO-2"</formula>
    </cfRule>
    <cfRule type="expression" dxfId="7763" priority="6860">
      <formula>$F17="RO-1"</formula>
    </cfRule>
    <cfRule type="expression" dxfId="7762" priority="6857">
      <formula>$F17="Nic"</formula>
    </cfRule>
    <cfRule type="expression" dxfId="7761" priority="6215">
      <formula>$F17="RO-Z"</formula>
    </cfRule>
    <cfRule type="expression" dxfId="7760" priority="6213">
      <formula>$F17="Nic"</formula>
    </cfRule>
    <cfRule type="expression" dxfId="7759" priority="6859">
      <formula>$F17="RO-Z"</formula>
    </cfRule>
    <cfRule type="expression" dxfId="7758" priority="6199">
      <formula>$F17="RO-Z"</formula>
    </cfRule>
    <cfRule type="expression" dxfId="7757" priority="6197">
      <formula>$F17="Nic"</formula>
    </cfRule>
    <cfRule type="expression" dxfId="7756" priority="6193">
      <formula>$F17="RO-Z"</formula>
    </cfRule>
  </conditionalFormatting>
  <conditionalFormatting sqref="B17:E25 B26:C90">
    <cfRule type="expression" dxfId="7755" priority="6595">
      <formula>$F17="RO-2"</formula>
    </cfRule>
    <cfRule type="expression" dxfId="7754" priority="6590">
      <formula>$F17="RO-3"</formula>
    </cfRule>
    <cfRule type="expression" dxfId="7753" priority="6596">
      <formula>$F17="RO-3"</formula>
    </cfRule>
    <cfRule type="expression" dxfId="7752" priority="5970">
      <formula>$F17="RO-1"</formula>
    </cfRule>
    <cfRule type="expression" dxfId="7751" priority="5978">
      <formula>$F17="RO-3"</formula>
    </cfRule>
    <cfRule type="expression" dxfId="7750" priority="6593">
      <formula>$F17="RO-Z"</formula>
    </cfRule>
    <cfRule type="expression" dxfId="7749" priority="5977">
      <formula>$F17="RO-2"</formula>
    </cfRule>
    <cfRule type="expression" dxfId="7748" priority="6592">
      <formula>$F17="RO-V"</formula>
    </cfRule>
    <cfRule type="expression" dxfId="7747" priority="6588">
      <formula>$F17="RO-1"</formula>
    </cfRule>
    <cfRule type="expression" dxfId="7746" priority="5976">
      <formula>$F17="RO-1"</formula>
    </cfRule>
    <cfRule type="expression" dxfId="7745" priority="5975">
      <formula>$F17="RO-Z"</formula>
    </cfRule>
    <cfRule type="expression" dxfId="7744" priority="6591">
      <formula>$F17="Nic"</formula>
    </cfRule>
    <cfRule type="expression" dxfId="7743" priority="5974">
      <formula>$F17="RO-V"</formula>
    </cfRule>
    <cfRule type="expression" dxfId="7742" priority="6589">
      <formula>$F17="RO-2"</formula>
    </cfRule>
    <cfRule type="expression" dxfId="7741" priority="5973">
      <formula>$F17="Nic"</formula>
    </cfRule>
    <cfRule type="expression" dxfId="7740" priority="5972">
      <formula>$F17="RO-3"</formula>
    </cfRule>
    <cfRule type="expression" dxfId="7739" priority="5971">
      <formula>$F17="RO-2"</formula>
    </cfRule>
    <cfRule type="expression" dxfId="7738" priority="6594">
      <formula>$F17="RO-1"</formula>
    </cfRule>
  </conditionalFormatting>
  <conditionalFormatting sqref="B17:E27">
    <cfRule type="expression" dxfId="7737" priority="5899">
      <formula>$F17="RO-Z"</formula>
    </cfRule>
    <cfRule type="expression" dxfId="7736" priority="6517">
      <formula>$F17="RO-Z"</formula>
    </cfRule>
  </conditionalFormatting>
  <conditionalFormatting sqref="B17:E31 B32:C90">
    <cfRule type="expression" dxfId="7735" priority="5848">
      <formula>$F17="RO-3"</formula>
    </cfRule>
    <cfRule type="expression" dxfId="7734" priority="5847">
      <formula>$F17="RO-2"</formula>
    </cfRule>
    <cfRule type="expression" dxfId="7733" priority="5846">
      <formula>$F17="RO-1"</formula>
    </cfRule>
    <cfRule type="expression" dxfId="7732" priority="5845">
      <formula>$F17="RO-Z"</formula>
    </cfRule>
    <cfRule type="expression" dxfId="7731" priority="5844">
      <formula>$F17="RO-V"</formula>
    </cfRule>
    <cfRule type="expression" dxfId="7730" priority="5843">
      <formula>$F17="Nic"</formula>
    </cfRule>
    <cfRule type="expression" dxfId="7729" priority="5842">
      <formula>$F17="RO-3"</formula>
    </cfRule>
    <cfRule type="expression" dxfId="7728" priority="5841">
      <formula>$F17="RO-2"</formula>
    </cfRule>
    <cfRule type="expression" dxfId="7727" priority="5840">
      <formula>$F17="RO-1"</formula>
    </cfRule>
    <cfRule type="expression" dxfId="7726" priority="5839">
      <formula>$F17="RO-Z"</formula>
    </cfRule>
    <cfRule type="expression" dxfId="7725" priority="5838">
      <formula>$F17="RO-V"</formula>
    </cfRule>
    <cfRule type="expression" dxfId="7724" priority="5837">
      <formula>$F17="Nic"</formula>
    </cfRule>
    <cfRule type="expression" dxfId="7723" priority="5868">
      <formula>$F17="RO-1"</formula>
    </cfRule>
    <cfRule type="expression" dxfId="7722" priority="6181">
      <formula>$F17="RO-Z"</formula>
    </cfRule>
    <cfRule type="expression" dxfId="7721" priority="6182">
      <formula>$F17="RO-1"</formula>
    </cfRule>
    <cfRule type="expression" dxfId="7720" priority="6212">
      <formula>$F17="RO-3"</formula>
    </cfRule>
    <cfRule type="expression" dxfId="7719" priority="6183">
      <formula>$F17="RO-2"</formula>
    </cfRule>
    <cfRule type="expression" dxfId="7718" priority="6184">
      <formula>$F17="RO-3"</formula>
    </cfRule>
    <cfRule type="expression" dxfId="7717" priority="6207">
      <formula>$F17="Nic"</formula>
    </cfRule>
    <cfRule type="expression" dxfId="7716" priority="6185">
      <formula>$F17="Nic"</formula>
    </cfRule>
    <cfRule type="expression" dxfId="7715" priority="6186">
      <formula>$F17="RO-V"</formula>
    </cfRule>
    <cfRule type="expression" dxfId="7714" priority="6187">
      <formula>$F17="RO-Z"</formula>
    </cfRule>
    <cfRule type="expression" dxfId="7713" priority="6188">
      <formula>$F17="RO-1"</formula>
    </cfRule>
    <cfRule type="expression" dxfId="7712" priority="6189">
      <formula>$F17="RO-2"</formula>
    </cfRule>
    <cfRule type="expression" dxfId="7711" priority="6190">
      <formula>$F17="RO-3"</formula>
    </cfRule>
    <cfRule type="expression" dxfId="7710" priority="5865">
      <formula>$F17="Nic"</formula>
    </cfRule>
    <cfRule type="expression" dxfId="7709" priority="5866">
      <formula>$F17="RO-V"</formula>
    </cfRule>
    <cfRule type="expression" dxfId="7708" priority="5867">
      <formula>$F17="RO-Z"</formula>
    </cfRule>
    <cfRule type="expression" dxfId="7707" priority="6179">
      <formula>$F17="Nic"</formula>
    </cfRule>
    <cfRule type="expression" dxfId="7706" priority="6878">
      <formula>$F17="RO-3"</formula>
    </cfRule>
    <cfRule type="expression" dxfId="7705" priority="5869">
      <formula>$F17="RO-2"</formula>
    </cfRule>
    <cfRule type="expression" dxfId="7704" priority="5870">
      <formula>$F17="RO-3"</formula>
    </cfRule>
    <cfRule type="expression" dxfId="7703" priority="6877">
      <formula>$F17="RO-2"</formula>
    </cfRule>
    <cfRule type="expression" dxfId="7702" priority="6876">
      <formula>$F17="RO-1"</formula>
    </cfRule>
    <cfRule type="expression" dxfId="7701" priority="6875">
      <formula>$F17="RO-Z"</formula>
    </cfRule>
    <cfRule type="expression" dxfId="7700" priority="6874">
      <formula>$F17="RO-V"</formula>
    </cfRule>
    <cfRule type="expression" dxfId="7699" priority="6208">
      <formula>$F17="RO-V"</formula>
    </cfRule>
    <cfRule type="expression" dxfId="7698" priority="6852">
      <formula>$F17="RO-V"</formula>
    </cfRule>
    <cfRule type="expression" dxfId="7697" priority="6209">
      <formula>$F17="RO-Z"</formula>
    </cfRule>
    <cfRule type="expression" dxfId="7696" priority="6210">
      <formula>$F17="RO-1"</formula>
    </cfRule>
    <cfRule type="expression" dxfId="7695" priority="6211">
      <formula>$F17="RO-2"</formula>
    </cfRule>
    <cfRule type="expression" dxfId="7694" priority="6180">
      <formula>$F17="RO-V"</formula>
    </cfRule>
    <cfRule type="expression" dxfId="7693" priority="6848">
      <formula>$F17="RO-1"</formula>
    </cfRule>
    <cfRule type="expression" dxfId="7692" priority="6873">
      <formula>$F17="Nic"</formula>
    </cfRule>
    <cfRule type="expression" dxfId="7691" priority="6845">
      <formula>$F17="Nic"</formula>
    </cfRule>
    <cfRule type="expression" dxfId="7690" priority="6846">
      <formula>$F17="RO-V"</formula>
    </cfRule>
    <cfRule type="expression" dxfId="7689" priority="6847">
      <formula>$F17="RO-Z"</formula>
    </cfRule>
    <cfRule type="expression" dxfId="7688" priority="6849">
      <formula>$F17="RO-2"</formula>
    </cfRule>
    <cfRule type="expression" dxfId="7687" priority="6850">
      <formula>$F17="RO-3"</formula>
    </cfRule>
    <cfRule type="expression" dxfId="7686" priority="6851">
      <formula>$F17="Nic"</formula>
    </cfRule>
    <cfRule type="expression" dxfId="7685" priority="6853">
      <formula>$F17="RO-Z"</formula>
    </cfRule>
    <cfRule type="expression" dxfId="7684" priority="6854">
      <formula>$F17="RO-1"</formula>
    </cfRule>
    <cfRule type="expression" dxfId="7683" priority="6856">
      <formula>$F17="RO-3"</formula>
    </cfRule>
    <cfRule type="expression" dxfId="7682" priority="6855">
      <formula>$F17="RO-2"</formula>
    </cfRule>
  </conditionalFormatting>
  <conditionalFormatting sqref="B17:E90">
    <cfRule type="expression" dxfId="7681" priority="6227">
      <formula>$F17="RO-2"</formula>
    </cfRule>
    <cfRule type="expression" dxfId="7680" priority="6225">
      <formula>$F17="RO-Z"</formula>
    </cfRule>
    <cfRule type="expression" dxfId="7679" priority="6224">
      <formula>$F17="RO-V"</formula>
    </cfRule>
    <cfRule type="expression" dxfId="7678" priority="6223">
      <formula>$F17="Nic"</formula>
    </cfRule>
    <cfRule type="expression" dxfId="7677" priority="6890">
      <formula>$F17="RO-V"</formula>
    </cfRule>
    <cfRule type="expression" dxfId="7676" priority="6889">
      <formula>$F17="Nic"</formula>
    </cfRule>
    <cfRule type="expression" dxfId="7675" priority="5881">
      <formula>$F17="Nic"</formula>
    </cfRule>
    <cfRule type="expression" dxfId="7674" priority="5882">
      <formula>$F17="RO-V"</formula>
    </cfRule>
    <cfRule type="expression" dxfId="7673" priority="5883">
      <formula>$F17="RO-Z"</formula>
    </cfRule>
    <cfRule type="expression" dxfId="7672" priority="5884">
      <formula>$F17="RO-1"</formula>
    </cfRule>
    <cfRule type="expression" dxfId="7671" priority="5885">
      <formula>$F17="RO-2"</formula>
    </cfRule>
    <cfRule type="expression" dxfId="7670" priority="5886">
      <formula>$F17="RO-3"</formula>
    </cfRule>
    <cfRule type="expression" dxfId="7669" priority="5888">
      <formula>$F17="Nic"</formula>
    </cfRule>
    <cfRule type="expression" dxfId="7668" priority="5889">
      <formula>$F17="RO-Z"</formula>
    </cfRule>
    <cfRule type="expression" dxfId="7667" priority="5890">
      <formula>$F17="RO1"</formula>
    </cfRule>
    <cfRule type="expression" dxfId="7666" priority="5891">
      <formula>$F17="RO2"</formula>
    </cfRule>
    <cfRule type="expression" dxfId="7665" priority="5887">
      <formula>$F17="RO-V"</formula>
    </cfRule>
    <cfRule type="expression" dxfId="7664" priority="6232">
      <formula>$F17="RO1"</formula>
    </cfRule>
    <cfRule type="expression" dxfId="7663" priority="5892">
      <formula>$F17="RO3"</formula>
    </cfRule>
    <cfRule type="expression" dxfId="7662" priority="6234">
      <formula>$F17="RO3"</formula>
    </cfRule>
    <cfRule type="expression" dxfId="7661" priority="6226">
      <formula>$F17="RO-1"</formula>
    </cfRule>
    <cfRule type="expression" dxfId="7660" priority="6231">
      <formula>$F17="RO-Z"</formula>
    </cfRule>
    <cfRule type="expression" dxfId="7659" priority="6230">
      <formula>$F17="Nic"</formula>
    </cfRule>
    <cfRule type="expression" dxfId="7658" priority="6229">
      <formula>$F17="RO-V"</formula>
    </cfRule>
    <cfRule type="expression" dxfId="7657" priority="6228">
      <formula>$F17="RO-3"</formula>
    </cfRule>
    <cfRule type="expression" dxfId="7656" priority="6233">
      <formula>$F17="RO2"</formula>
    </cfRule>
  </conditionalFormatting>
  <conditionalFormatting sqref="B17:E93">
    <cfRule type="expression" dxfId="7655" priority="6893">
      <formula>$F17="RO-2"</formula>
    </cfRule>
    <cfRule type="expression" dxfId="7654" priority="6892">
      <formula>$F17="RO-1"</formula>
    </cfRule>
    <cfRule type="expression" dxfId="7653" priority="6891">
      <formula>$F17="RO-Z"</formula>
    </cfRule>
    <cfRule type="expression" dxfId="7652" priority="6894">
      <formula>$F17="RO-3"</formula>
    </cfRule>
  </conditionalFormatting>
  <conditionalFormatting sqref="B18:E24 B25:C90 E25">
    <cfRule type="expression" dxfId="7651" priority="5835">
      <formula>$F18="RO-2"</formula>
    </cfRule>
    <cfRule type="expression" dxfId="7650" priority="5834">
      <formula>$F18="RO-1"</formula>
    </cfRule>
    <cfRule type="expression" dxfId="7649" priority="5832">
      <formula>$F18="RO-3"</formula>
    </cfRule>
    <cfRule type="expression" dxfId="7648" priority="5831">
      <formula>$F18="RO-2"</formula>
    </cfRule>
    <cfRule type="expression" dxfId="7647" priority="5830">
      <formula>$F18="RO-1"</formula>
    </cfRule>
    <cfRule type="expression" dxfId="7646" priority="6178">
      <formula>$F18="RO-3"</formula>
    </cfRule>
    <cfRule type="expression" dxfId="7645" priority="6176">
      <formula>$F18="RO-1"</formula>
    </cfRule>
    <cfRule type="expression" dxfId="7644" priority="6174">
      <formula>$F18="RO-3"</formula>
    </cfRule>
    <cfRule type="expression" dxfId="7643" priority="6173">
      <formula>$F18="RO-2"</formula>
    </cfRule>
    <cfRule type="expression" dxfId="7642" priority="6172">
      <formula>$F18="RO-1"</formula>
    </cfRule>
    <cfRule type="expression" dxfId="7641" priority="6204">
      <formula>$F18="RO-1"</formula>
    </cfRule>
    <cfRule type="expression" dxfId="7640" priority="6205">
      <formula>$F18="RO-2"</formula>
    </cfRule>
    <cfRule type="expression" dxfId="7639" priority="6206">
      <formula>$F18="RO-3"</formula>
    </cfRule>
    <cfRule type="expression" dxfId="7638" priority="6177">
      <formula>$F18="RO-2"</formula>
    </cfRule>
    <cfRule type="expression" dxfId="7637" priority="5864">
      <formula>$F18="RO-3"</formula>
    </cfRule>
    <cfRule type="expression" dxfId="7636" priority="5863">
      <formula>$F18="RO-2"</formula>
    </cfRule>
    <cfRule type="expression" dxfId="7635" priority="5862">
      <formula>$F18="RO-1"</formula>
    </cfRule>
    <cfRule type="expression" dxfId="7634" priority="5836">
      <formula>$F18="RO-3"</formula>
    </cfRule>
  </conditionalFormatting>
  <conditionalFormatting sqref="B18:E24 E25 B25:C90">
    <cfRule type="expression" dxfId="7633" priority="6871">
      <formula>$F18="RO-2"</formula>
    </cfRule>
    <cfRule type="expression" dxfId="7632" priority="6844">
      <formula>$F18="RO-3"</formula>
    </cfRule>
    <cfRule type="expression" dxfId="7631" priority="5829">
      <formula>$F18="RO-Z"</formula>
    </cfRule>
    <cfRule type="expression" dxfId="7630" priority="6872">
      <formula>$F18="RO-3"</formula>
    </cfRule>
    <cfRule type="expression" dxfId="7629" priority="6842">
      <formula>$F18="RO-1"</formula>
    </cfRule>
    <cfRule type="expression" dxfId="7628" priority="6203">
      <formula>$F18="RO-Z"</formula>
    </cfRule>
    <cfRule type="expression" dxfId="7627" priority="6839">
      <formula>$F18="RO-2"</formula>
    </cfRule>
    <cfRule type="expression" dxfId="7626" priority="6869">
      <formula>$F18="RO-Z"</formula>
    </cfRule>
    <cfRule type="expression" dxfId="7625" priority="6840">
      <formula>$F18="RO-3"</formula>
    </cfRule>
    <cfRule type="expression" dxfId="7624" priority="6171">
      <formula>$F18="RO-Z"</formula>
    </cfRule>
    <cfRule type="expression" dxfId="7623" priority="6175">
      <formula>$F18="RO-Z"</formula>
    </cfRule>
    <cfRule type="expression" dxfId="7622" priority="6838">
      <formula>$F18="RO-1"</formula>
    </cfRule>
    <cfRule type="expression" dxfId="7621" priority="6870">
      <formula>$F18="RO-1"</formula>
    </cfRule>
    <cfRule type="expression" dxfId="7620" priority="5833">
      <formula>$F18="RO-Z"</formula>
    </cfRule>
    <cfRule type="expression" dxfId="7619" priority="6841">
      <formula>$F18="RO-Z"</formula>
    </cfRule>
    <cfRule type="expression" dxfId="7618" priority="6843">
      <formula>$F18="RO-2"</formula>
    </cfRule>
    <cfRule type="expression" dxfId="7617" priority="6837">
      <formula>$F18="RO-Z"</formula>
    </cfRule>
    <cfRule type="expression" dxfId="7616" priority="5861">
      <formula>$F18="RO-Z"</formula>
    </cfRule>
  </conditionalFormatting>
  <conditionalFormatting sqref="B18:E31 B32:C90">
    <cfRule type="expression" dxfId="7615" priority="6166">
      <formula>$F18="RO-3"</formula>
    </cfRule>
    <cfRule type="expression" dxfId="7614" priority="6167">
      <formula>$F18="RO-Z"</formula>
    </cfRule>
    <cfRule type="expression" dxfId="7613" priority="6168">
      <formula>$F18="RO-1"</formula>
    </cfRule>
    <cfRule type="expression" dxfId="7612" priority="5822">
      <formula>$F18="RO-1"</formula>
    </cfRule>
    <cfRule type="expression" dxfId="7611" priority="6170">
      <formula>$F18="RO-3"</formula>
    </cfRule>
    <cfRule type="expression" dxfId="7610" priority="5825">
      <formula>$F18="RO-Z"</formula>
    </cfRule>
    <cfRule type="expression" dxfId="7609" priority="6161">
      <formula>$F18="RO-2"</formula>
    </cfRule>
    <cfRule type="expression" dxfId="7608" priority="6160">
      <formula>$F18="RO-1"</formula>
    </cfRule>
    <cfRule type="expression" dxfId="7607" priority="6164">
      <formula>$F18="RO-1"</formula>
    </cfRule>
    <cfRule type="expression" dxfId="7606" priority="5820">
      <formula>$F18="RO-3"</formula>
    </cfRule>
    <cfRule type="expression" dxfId="7605" priority="5821">
      <formula>$F18="RO-Z"</formula>
    </cfRule>
    <cfRule type="expression" dxfId="7604" priority="5823">
      <formula>$F18="RO-2"</formula>
    </cfRule>
    <cfRule type="expression" dxfId="7603" priority="6163">
      <formula>$F18="RO-Z"</formula>
    </cfRule>
    <cfRule type="expression" dxfId="7602" priority="6832">
      <formula>$F18="RO-3"</formula>
    </cfRule>
    <cfRule type="expression" dxfId="7601" priority="5818">
      <formula>$F18="RO-1"</formula>
    </cfRule>
    <cfRule type="expression" dxfId="7600" priority="6162">
      <formula>$F18="RO-3"</formula>
    </cfRule>
    <cfRule type="expression" dxfId="7599" priority="5819">
      <formula>$F18="RO-2"</formula>
    </cfRule>
    <cfRule type="expression" dxfId="7598" priority="5826">
      <formula>$F18="RO-1"</formula>
    </cfRule>
    <cfRule type="expression" dxfId="7597" priority="5827">
      <formula>$F18="RO-2"</formula>
    </cfRule>
    <cfRule type="expression" dxfId="7596" priority="5828">
      <formula>$F18="RO-3"</formula>
    </cfRule>
    <cfRule type="expression" dxfId="7595" priority="5824">
      <formula>$F18="RO-3"</formula>
    </cfRule>
    <cfRule type="expression" dxfId="7594" priority="6833">
      <formula>$F18="RO-Z"</formula>
    </cfRule>
    <cfRule type="expression" dxfId="7593" priority="6169">
      <formula>$F18="RO-2"</formula>
    </cfRule>
    <cfRule type="expression" dxfId="7592" priority="6836">
      <formula>$F18="RO-3"</formula>
    </cfRule>
    <cfRule type="expression" dxfId="7591" priority="6835">
      <formula>$F18="RO-2"</formula>
    </cfRule>
    <cfRule type="expression" dxfId="7590" priority="6834">
      <formula>$F18="RO-1"</formula>
    </cfRule>
    <cfRule type="expression" dxfId="7589" priority="6831">
      <formula>$F18="RO-2"</formula>
    </cfRule>
    <cfRule type="expression" dxfId="7588" priority="6830">
      <formula>$F18="RO-1"</formula>
    </cfRule>
    <cfRule type="expression" dxfId="7587" priority="6165">
      <formula>$F18="RO-2"</formula>
    </cfRule>
    <cfRule type="expression" dxfId="7586" priority="6829">
      <formula>$F18="RO-Z"</formula>
    </cfRule>
    <cfRule type="expression" dxfId="7585" priority="6828">
      <formula>$F18="RO-3"</formula>
    </cfRule>
    <cfRule type="expression" dxfId="7584" priority="6827">
      <formula>$F18="RO-2"</formula>
    </cfRule>
    <cfRule type="expression" dxfId="7583" priority="6826">
      <formula>$F18="RO-1"</formula>
    </cfRule>
  </conditionalFormatting>
  <conditionalFormatting sqref="B18:E90">
    <cfRule type="expression" dxfId="7582" priority="6885">
      <formula>$F18="RO-Z"</formula>
    </cfRule>
    <cfRule type="expression" dxfId="7581" priority="5880">
      <formula>$F18="RO-3"</formula>
    </cfRule>
    <cfRule type="expression" dxfId="7580" priority="6886">
      <formula>$F18="RO-1"</formula>
    </cfRule>
    <cfRule type="expression" dxfId="7579" priority="6222">
      <formula>$F18="RO-3"</formula>
    </cfRule>
    <cfRule type="expression" dxfId="7578" priority="6220">
      <formula>$F18="RO-1"</formula>
    </cfRule>
    <cfRule type="expression" dxfId="7577" priority="6888">
      <formula>$F18="RO-3"</formula>
    </cfRule>
    <cfRule type="expression" dxfId="7576" priority="6221">
      <formula>$F18="RO-2"</formula>
    </cfRule>
    <cfRule type="expression" dxfId="7575" priority="5879">
      <formula>$F18="RO-2"</formula>
    </cfRule>
    <cfRule type="expression" dxfId="7574" priority="5878">
      <formula>$F18="RO-1"</formula>
    </cfRule>
    <cfRule type="expression" dxfId="7573" priority="5877">
      <formula>$F18="RO-Z"</formula>
    </cfRule>
    <cfRule type="expression" dxfId="7572" priority="6887">
      <formula>$F18="RO-2"</formula>
    </cfRule>
  </conditionalFormatting>
  <conditionalFormatting sqref="B26:E26">
    <cfRule type="expression" dxfId="7571" priority="5894">
      <formula>$F26="RO-1"</formula>
    </cfRule>
    <cfRule type="expression" dxfId="7570" priority="5893">
      <formula>$F26="RO-Z"</formula>
    </cfRule>
    <cfRule type="expression" dxfId="7569" priority="6511">
      <formula>$F26="RO-Z"</formula>
    </cfRule>
    <cfRule type="expression" dxfId="7568" priority="6512">
      <formula>$F26="RO-1"</formula>
    </cfRule>
    <cfRule type="expression" dxfId="7567" priority="6513">
      <formula>$F26="RO-2"</formula>
    </cfRule>
    <cfRule type="expression" dxfId="7566" priority="6514">
      <formula>$F26="RO-3"</formula>
    </cfRule>
    <cfRule type="expression" dxfId="7565" priority="6515">
      <formula>$F26="Nic"</formula>
    </cfRule>
    <cfRule type="expression" dxfId="7564" priority="6516">
      <formula>$F26="RO-V"</formula>
    </cfRule>
    <cfRule type="expression" dxfId="7563" priority="5898">
      <formula>$F26="RO-V"</formula>
    </cfRule>
    <cfRule type="expression" dxfId="7562" priority="5897">
      <formula>$F26="Nic"</formula>
    </cfRule>
    <cfRule type="expression" dxfId="7561" priority="5896">
      <formula>$F26="RO-3"</formula>
    </cfRule>
    <cfRule type="expression" dxfId="7560" priority="5895">
      <formula>$F26="RO-2"</formula>
    </cfRule>
  </conditionalFormatting>
  <conditionalFormatting sqref="B26:E27">
    <cfRule type="expression" dxfId="7559" priority="5900">
      <formula>$F26="RO-1"</formula>
    </cfRule>
    <cfRule type="expression" dxfId="7558" priority="5901">
      <formula>$F26="RO-2"</formula>
    </cfRule>
    <cfRule type="expression" dxfId="7557" priority="5902">
      <formula>$F26="RO-3"</formula>
    </cfRule>
    <cfRule type="expression" dxfId="7556" priority="6519">
      <formula>$F26="RO-2"</formula>
    </cfRule>
    <cfRule type="expression" dxfId="7555" priority="6518">
      <formula>$F26="RO-1"</formula>
    </cfRule>
    <cfRule type="expression" dxfId="7554" priority="6520">
      <formula>$F26="RO-3"</formula>
    </cfRule>
  </conditionalFormatting>
  <conditionalFormatting sqref="B27:E27">
    <cfRule type="expression" dxfId="7553" priority="6556">
      <formula>$F27="RO-3"</formula>
    </cfRule>
    <cfRule type="expression" dxfId="7552" priority="5936">
      <formula>$F27="RO-1"</formula>
    </cfRule>
    <cfRule type="expression" dxfId="7551" priority="5933">
      <formula>$F27="Nic"</formula>
    </cfRule>
    <cfRule type="expression" dxfId="7550" priority="5934">
      <formula>$F27="RO-V"</formula>
    </cfRule>
    <cfRule type="expression" dxfId="7549" priority="5935">
      <formula>$F27="RO-Z"</formula>
    </cfRule>
    <cfRule type="expression" dxfId="7548" priority="6552">
      <formula>$F27="RO-V"</formula>
    </cfRule>
    <cfRule type="expression" dxfId="7547" priority="6553">
      <formula>$F27="RO-Z"</formula>
    </cfRule>
    <cfRule type="expression" dxfId="7546" priority="6554">
      <formula>$F27="RO-1"</formula>
    </cfRule>
    <cfRule type="expression" dxfId="7545" priority="6555">
      <formula>$F27="RO-2"</formula>
    </cfRule>
    <cfRule type="expression" dxfId="7544" priority="5938">
      <formula>$F27="RO-3"</formula>
    </cfRule>
    <cfRule type="expression" dxfId="7543" priority="5937">
      <formula>$F27="RO-2"</formula>
    </cfRule>
    <cfRule type="expression" dxfId="7542" priority="6551">
      <formula>$F27="Nic"</formula>
    </cfRule>
  </conditionalFormatting>
  <conditionalFormatting sqref="B33:E33">
    <cfRule type="expression" dxfId="7541" priority="5792">
      <formula>$F33="RO-1"</formula>
    </cfRule>
    <cfRule type="expression" dxfId="7540" priority="5785">
      <formula>$F33="RO-Z"</formula>
    </cfRule>
    <cfRule type="expression" dxfId="7539" priority="5784">
      <formula>$F33="RO-V"</formula>
    </cfRule>
    <cfRule type="expression" dxfId="7538" priority="5783">
      <formula>$F33="Nic"</formula>
    </cfRule>
    <cfRule type="expression" dxfId="7537" priority="5782">
      <formula>$F33="RO-3"</formula>
    </cfRule>
    <cfRule type="expression" dxfId="7536" priority="5781">
      <formula>$F33="RO-2"</formula>
    </cfRule>
    <cfRule type="expression" dxfId="7535" priority="5780">
      <formula>$F33="RO-1"</formula>
    </cfRule>
    <cfRule type="expression" dxfId="7534" priority="5779">
      <formula>$F33="RO-Z"</formula>
    </cfRule>
    <cfRule type="expression" dxfId="7533" priority="5778">
      <formula>$F33="RO-V"</formula>
    </cfRule>
    <cfRule type="expression" dxfId="7532" priority="5777">
      <formula>$F33="Nic"</formula>
    </cfRule>
    <cfRule type="expression" dxfId="7531" priority="5776">
      <formula>$F33="RO-3"</formula>
    </cfRule>
    <cfRule type="expression" dxfId="7530" priority="5775">
      <formula>$F33="RO-2"</formula>
    </cfRule>
    <cfRule type="expression" dxfId="7529" priority="5774">
      <formula>$F33="RO-1"</formula>
    </cfRule>
    <cfRule type="expression" dxfId="7528" priority="5773">
      <formula>$F33="RO-Z"</formula>
    </cfRule>
    <cfRule type="expression" dxfId="7527" priority="5772">
      <formula>$F33="RO-3"</formula>
    </cfRule>
    <cfRule type="expression" dxfId="7526" priority="5771">
      <formula>$F33="RO-2"</formula>
    </cfRule>
    <cfRule type="expression" dxfId="7525" priority="5770">
      <formula>$F33="RO-1"</formula>
    </cfRule>
    <cfRule type="expression" dxfId="7524" priority="5769">
      <formula>$F33="RO-Z"</formula>
    </cfRule>
    <cfRule type="expression" dxfId="7523" priority="5768">
      <formula>$F33="RO-3"</formula>
    </cfRule>
    <cfRule type="expression" dxfId="7522" priority="5767">
      <formula>$F33="RO-2"</formula>
    </cfRule>
    <cfRule type="expression" dxfId="7521" priority="5766">
      <formula>$F33="RO-1"</formula>
    </cfRule>
    <cfRule type="expression" dxfId="7520" priority="5765">
      <formula>$F33="RO-Z"</formula>
    </cfRule>
    <cfRule type="expression" dxfId="7519" priority="5764">
      <formula>$F33="RO-3"</formula>
    </cfRule>
    <cfRule type="expression" dxfId="7518" priority="5763">
      <formula>$F33="RO-2"</formula>
    </cfRule>
    <cfRule type="expression" dxfId="7517" priority="5762">
      <formula>$F33="RO-1"</formula>
    </cfRule>
    <cfRule type="expression" dxfId="7516" priority="5761">
      <formula>$F33="RO-Z"</formula>
    </cfRule>
    <cfRule type="expression" dxfId="7515" priority="5760">
      <formula>$F33="RO-3"</formula>
    </cfRule>
    <cfRule type="expression" dxfId="7514" priority="5759">
      <formula>$F33="RO-2"</formula>
    </cfRule>
    <cfRule type="expression" dxfId="7513" priority="5758">
      <formula>$F33="RO-1"</formula>
    </cfRule>
    <cfRule type="expression" dxfId="7512" priority="5757">
      <formula>$F33="RO-Z"</formula>
    </cfRule>
    <cfRule type="expression" dxfId="7511" priority="6824">
      <formula>$F33="RO-3"</formula>
    </cfRule>
    <cfRule type="expression" dxfId="7510" priority="6823">
      <formula>$F33="RO-2"</formula>
    </cfRule>
    <cfRule type="expression" dxfId="7509" priority="6822">
      <formula>$F33="RO-1"</formula>
    </cfRule>
    <cfRule type="expression" dxfId="7508" priority="6821">
      <formula>$F33="RO-Z"</formula>
    </cfRule>
    <cfRule type="expression" dxfId="7507" priority="6820">
      <formula>$F33="RO-V"</formula>
    </cfRule>
    <cfRule type="expression" dxfId="7506" priority="6819">
      <formula>$F33="Nic"</formula>
    </cfRule>
    <cfRule type="expression" dxfId="7505" priority="6818">
      <formula>$F33="RO-3"</formula>
    </cfRule>
    <cfRule type="expression" dxfId="7504" priority="6817">
      <formula>$F33="RO-2"</formula>
    </cfRule>
    <cfRule type="expression" dxfId="7503" priority="6816">
      <formula>$F33="RO-1"</formula>
    </cfRule>
    <cfRule type="expression" dxfId="7502" priority="6815">
      <formula>$F33="RO-Z"</formula>
    </cfRule>
    <cfRule type="expression" dxfId="7501" priority="6814">
      <formula>$F33="RO-V"</formula>
    </cfRule>
    <cfRule type="expression" dxfId="7500" priority="6813">
      <formula>$F33="Nic"</formula>
    </cfRule>
    <cfRule type="expression" dxfId="7499" priority="6812">
      <formula>$F33="RO-3"</formula>
    </cfRule>
    <cfRule type="expression" dxfId="7498" priority="6811">
      <formula>$F33="RO-2"</formula>
    </cfRule>
    <cfRule type="expression" dxfId="7497" priority="6810">
      <formula>$F33="RO-1"</formula>
    </cfRule>
    <cfRule type="expression" dxfId="7496" priority="6809">
      <formula>$F33="RO-Z"</formula>
    </cfRule>
    <cfRule type="expression" dxfId="7495" priority="6808">
      <formula>$F33="RO-3"</formula>
    </cfRule>
    <cfRule type="expression" dxfId="7494" priority="6807">
      <formula>$F33="RO-2"</formula>
    </cfRule>
    <cfRule type="expression" dxfId="7493" priority="6806">
      <formula>$F33="RO-1"</formula>
    </cfRule>
    <cfRule type="expression" dxfId="7492" priority="6805">
      <formula>$F33="RO-Z"</formula>
    </cfRule>
    <cfRule type="expression" dxfId="7491" priority="6804">
      <formula>$F33="RO-V"</formula>
    </cfRule>
    <cfRule type="expression" dxfId="7490" priority="6803">
      <formula>$F33="Nic"</formula>
    </cfRule>
    <cfRule type="expression" dxfId="7489" priority="6802">
      <formula>$F33="RO-3"</formula>
    </cfRule>
    <cfRule type="expression" dxfId="7488" priority="6801">
      <formula>$F33="RO-2"</formula>
    </cfRule>
    <cfRule type="expression" dxfId="7487" priority="6800">
      <formula>$F33="RO-1"</formula>
    </cfRule>
    <cfRule type="expression" dxfId="7486" priority="6799">
      <formula>$F33="RO-Z"</formula>
    </cfRule>
    <cfRule type="expression" dxfId="7485" priority="6798">
      <formula>$F33="RO-V"</formula>
    </cfRule>
    <cfRule type="expression" dxfId="7484" priority="6797">
      <formula>$F33="Nic"</formula>
    </cfRule>
    <cfRule type="expression" dxfId="7483" priority="6796">
      <formula>$F33="RO-3"</formula>
    </cfRule>
    <cfRule type="expression" dxfId="7482" priority="6795">
      <formula>$F33="RO-2"</formula>
    </cfRule>
    <cfRule type="expression" dxfId="7481" priority="6794">
      <formula>$F33="RO-1"</formula>
    </cfRule>
    <cfRule type="expression" dxfId="7480" priority="6793">
      <formula>$F33="RO-Z"</formula>
    </cfRule>
    <cfRule type="expression" dxfId="7479" priority="6792">
      <formula>$F33="RO-V"</formula>
    </cfRule>
    <cfRule type="expression" dxfId="7478" priority="6791">
      <formula>$F33="Nic"</formula>
    </cfRule>
    <cfRule type="expression" dxfId="7477" priority="6790">
      <formula>$F33="RO-3"</formula>
    </cfRule>
    <cfRule type="expression" dxfId="7476" priority="6789">
      <formula>$F33="RO-2"</formula>
    </cfRule>
    <cfRule type="expression" dxfId="7475" priority="6788">
      <formula>$F33="RO-1"</formula>
    </cfRule>
    <cfRule type="expression" dxfId="7474" priority="6787">
      <formula>$F33="RO-Z"</formula>
    </cfRule>
    <cfRule type="expression" dxfId="7473" priority="6786">
      <formula>$F33="RO-V"</formula>
    </cfRule>
    <cfRule type="expression" dxfId="7472" priority="6785">
      <formula>$F33="Nic"</formula>
    </cfRule>
    <cfRule type="expression" dxfId="7471" priority="6784">
      <formula>$F33="RO-3"</formula>
    </cfRule>
    <cfRule type="expression" dxfId="7470" priority="6783">
      <formula>$F33="RO-2"</formula>
    </cfRule>
    <cfRule type="expression" dxfId="7469" priority="6782">
      <formula>$F33="RO-1"</formula>
    </cfRule>
    <cfRule type="expression" dxfId="7468" priority="6781">
      <formula>$F33="RO-Z"</formula>
    </cfRule>
    <cfRule type="expression" dxfId="7467" priority="6780">
      <formula>$F33="RO-3"</formula>
    </cfRule>
    <cfRule type="expression" dxfId="7466" priority="6779">
      <formula>$F33="RO-2"</formula>
    </cfRule>
    <cfRule type="expression" dxfId="7465" priority="6778">
      <formula>$F33="RO-1"</formula>
    </cfRule>
    <cfRule type="expression" dxfId="7464" priority="6777">
      <formula>$F33="RO-Z"</formula>
    </cfRule>
    <cfRule type="expression" dxfId="7463" priority="6776">
      <formula>$F33="RO-3"</formula>
    </cfRule>
    <cfRule type="expression" dxfId="7462" priority="6775">
      <formula>$F33="RO-2"</formula>
    </cfRule>
    <cfRule type="expression" dxfId="7461" priority="6774">
      <formula>$F33="RO-1"</formula>
    </cfRule>
    <cfRule type="expression" dxfId="7460" priority="6773">
      <formula>$F33="RO-Z"</formula>
    </cfRule>
    <cfRule type="expression" dxfId="7459" priority="6772">
      <formula>$F33="RO-3"</formula>
    </cfRule>
    <cfRule type="expression" dxfId="7458" priority="6771">
      <formula>$F33="RO-2"</formula>
    </cfRule>
    <cfRule type="expression" dxfId="7457" priority="6770">
      <formula>$F33="RO-1"</formula>
    </cfRule>
    <cfRule type="expression" dxfId="7456" priority="6769">
      <formula>$F33="RO-Z"</formula>
    </cfRule>
    <cfRule type="expression" dxfId="7455" priority="6768">
      <formula>$F33="RO-3"</formula>
    </cfRule>
    <cfRule type="expression" dxfId="7454" priority="6767">
      <formula>$F33="RO-2"</formula>
    </cfRule>
    <cfRule type="expression" dxfId="7453" priority="6766">
      <formula>$F33="RO-1"</formula>
    </cfRule>
    <cfRule type="expression" dxfId="7452" priority="6765">
      <formula>$F33="RO-Z"</formula>
    </cfRule>
    <cfRule type="expression" dxfId="7451" priority="6137">
      <formula>$F33="Nic"</formula>
    </cfRule>
    <cfRule type="expression" dxfId="7450" priority="6158">
      <formula>$F33="RO-3"</formula>
    </cfRule>
    <cfRule type="expression" dxfId="7449" priority="6157">
      <formula>$F33="RO-2"</formula>
    </cfRule>
    <cfRule type="expression" dxfId="7448" priority="6156">
      <formula>$F33="RO-1"</formula>
    </cfRule>
    <cfRule type="expression" dxfId="7447" priority="6155">
      <formula>$F33="RO-Z"</formula>
    </cfRule>
    <cfRule type="expression" dxfId="7446" priority="6154">
      <formula>$F33="RO-V"</formula>
    </cfRule>
    <cfRule type="expression" dxfId="7445" priority="6153">
      <formula>$F33="Nic"</formula>
    </cfRule>
    <cfRule type="expression" dxfId="7444" priority="6152">
      <formula>$F33="RO-3"</formula>
    </cfRule>
    <cfRule type="expression" dxfId="7443" priority="6151">
      <formula>$F33="RO-2"</formula>
    </cfRule>
    <cfRule type="expression" dxfId="7442" priority="6150">
      <formula>$F33="RO-1"</formula>
    </cfRule>
    <cfRule type="expression" dxfId="7441" priority="6149">
      <formula>$F33="RO-Z"</formula>
    </cfRule>
    <cfRule type="expression" dxfId="7440" priority="6148">
      <formula>$F33="RO-V"</formula>
    </cfRule>
    <cfRule type="expression" dxfId="7439" priority="6147">
      <formula>$F33="Nic"</formula>
    </cfRule>
    <cfRule type="expression" dxfId="7438" priority="6146">
      <formula>$F33="RO-3"</formula>
    </cfRule>
    <cfRule type="expression" dxfId="7437" priority="6145">
      <formula>$F33="RO-2"</formula>
    </cfRule>
    <cfRule type="expression" dxfId="7436" priority="6144">
      <formula>$F33="RO-1"</formula>
    </cfRule>
    <cfRule type="expression" dxfId="7435" priority="6143">
      <formula>$F33="RO-Z"</formula>
    </cfRule>
    <cfRule type="expression" dxfId="7434" priority="6142">
      <formula>$F33="RO-3"</formula>
    </cfRule>
    <cfRule type="expression" dxfId="7433" priority="6141">
      <formula>$F33="RO-2"</formula>
    </cfRule>
    <cfRule type="expression" dxfId="7432" priority="6140">
      <formula>$F33="RO-1"</formula>
    </cfRule>
    <cfRule type="expression" dxfId="7431" priority="6139">
      <formula>$F33="RO-Z"</formula>
    </cfRule>
    <cfRule type="expression" dxfId="7430" priority="6138">
      <formula>$F33="RO-V"</formula>
    </cfRule>
    <cfRule type="expression" dxfId="7429" priority="6136">
      <formula>$F33="RO-3"</formula>
    </cfRule>
    <cfRule type="expression" dxfId="7428" priority="6135">
      <formula>$F33="RO-2"</formula>
    </cfRule>
    <cfRule type="expression" dxfId="7427" priority="6134">
      <formula>$F33="RO-1"</formula>
    </cfRule>
    <cfRule type="expression" dxfId="7426" priority="6133">
      <formula>$F33="RO-Z"</formula>
    </cfRule>
    <cfRule type="expression" dxfId="7425" priority="6132">
      <formula>$F33="RO-V"</formula>
    </cfRule>
    <cfRule type="expression" dxfId="7424" priority="6131">
      <formula>$F33="Nic"</formula>
    </cfRule>
    <cfRule type="expression" dxfId="7423" priority="6130">
      <formula>$F33="RO-3"</formula>
    </cfRule>
    <cfRule type="expression" dxfId="7422" priority="6129">
      <formula>$F33="RO-2"</formula>
    </cfRule>
    <cfRule type="expression" dxfId="7421" priority="6128">
      <formula>$F33="RO-1"</formula>
    </cfRule>
    <cfRule type="expression" dxfId="7420" priority="6127">
      <formula>$F33="RO-Z"</formula>
    </cfRule>
    <cfRule type="expression" dxfId="7419" priority="6126">
      <formula>$F33="RO-V"</formula>
    </cfRule>
    <cfRule type="expression" dxfId="7418" priority="6125">
      <formula>$F33="Nic"</formula>
    </cfRule>
    <cfRule type="expression" dxfId="7417" priority="6124">
      <formula>$F33="RO-3"</formula>
    </cfRule>
    <cfRule type="expression" dxfId="7416" priority="6123">
      <formula>$F33="RO-2"</formula>
    </cfRule>
    <cfRule type="expression" dxfId="7415" priority="6122">
      <formula>$F33="RO-1"</formula>
    </cfRule>
    <cfRule type="expression" dxfId="7414" priority="6121">
      <formula>$F33="RO-Z"</formula>
    </cfRule>
    <cfRule type="expression" dxfId="7413" priority="6120">
      <formula>$F33="RO-V"</formula>
    </cfRule>
    <cfRule type="expression" dxfId="7412" priority="6119">
      <formula>$F33="Nic"</formula>
    </cfRule>
    <cfRule type="expression" dxfId="7411" priority="6118">
      <formula>$F33="RO-3"</formula>
    </cfRule>
    <cfRule type="expression" dxfId="7410" priority="6117">
      <formula>$F33="RO-2"</formula>
    </cfRule>
    <cfRule type="expression" dxfId="7409" priority="6116">
      <formula>$F33="RO-1"</formula>
    </cfRule>
    <cfRule type="expression" dxfId="7408" priority="6115">
      <formula>$F33="RO-Z"</formula>
    </cfRule>
    <cfRule type="expression" dxfId="7407" priority="6114">
      <formula>$F33="RO-3"</formula>
    </cfRule>
    <cfRule type="expression" dxfId="7406" priority="6113">
      <formula>$F33="RO-2"</formula>
    </cfRule>
    <cfRule type="expression" dxfId="7405" priority="6112">
      <formula>$F33="RO-1"</formula>
    </cfRule>
    <cfRule type="expression" dxfId="7404" priority="6111">
      <formula>$F33="RO-Z"</formula>
    </cfRule>
    <cfRule type="expression" dxfId="7403" priority="6110">
      <formula>$F33="RO-3"</formula>
    </cfRule>
    <cfRule type="expression" dxfId="7402" priority="6109">
      <formula>$F33="RO-2"</formula>
    </cfRule>
    <cfRule type="expression" dxfId="7401" priority="6108">
      <formula>$F33="RO-1"</formula>
    </cfRule>
    <cfRule type="expression" dxfId="7400" priority="6107">
      <formula>$F33="RO-Z"</formula>
    </cfRule>
    <cfRule type="expression" dxfId="7399" priority="6106">
      <formula>$F33="RO-3"</formula>
    </cfRule>
    <cfRule type="expression" dxfId="7398" priority="6105">
      <formula>$F33="RO-2"</formula>
    </cfRule>
    <cfRule type="expression" dxfId="7397" priority="6104">
      <formula>$F33="RO-1"</formula>
    </cfRule>
    <cfRule type="expression" dxfId="7396" priority="6103">
      <formula>$F33="RO-Z"</formula>
    </cfRule>
    <cfRule type="expression" dxfId="7395" priority="6102">
      <formula>$F33="RO-3"</formula>
    </cfRule>
    <cfRule type="expression" dxfId="7394" priority="6101">
      <formula>$F33="RO-2"</formula>
    </cfRule>
    <cfRule type="expression" dxfId="7393" priority="6100">
      <formula>$F33="RO-1"</formula>
    </cfRule>
    <cfRule type="expression" dxfId="7392" priority="6099">
      <formula>$F33="RO-Z"</formula>
    </cfRule>
    <cfRule type="expression" dxfId="7391" priority="5816">
      <formula>$F33="RO-3"</formula>
    </cfRule>
    <cfRule type="expression" dxfId="7390" priority="5815">
      <formula>$F33="RO-2"</formula>
    </cfRule>
    <cfRule type="expression" dxfId="7389" priority="5814">
      <formula>$F33="RO-1"</formula>
    </cfRule>
    <cfRule type="expression" dxfId="7388" priority="5813">
      <formula>$F33="RO-Z"</formula>
    </cfRule>
    <cfRule type="expression" dxfId="7387" priority="5812">
      <formula>$F33="RO-V"</formula>
    </cfRule>
    <cfRule type="expression" dxfId="7386" priority="5811">
      <formula>$F33="Nic"</formula>
    </cfRule>
    <cfRule type="expression" dxfId="7385" priority="5810">
      <formula>$F33="RO-3"</formula>
    </cfRule>
    <cfRule type="expression" dxfId="7384" priority="5809">
      <formula>$F33="RO-2"</formula>
    </cfRule>
    <cfRule type="expression" dxfId="7383" priority="5808">
      <formula>$F33="RO-1"</formula>
    </cfRule>
    <cfRule type="expression" dxfId="7382" priority="5807">
      <formula>$F33="RO-Z"</formula>
    </cfRule>
    <cfRule type="expression" dxfId="7381" priority="5806">
      <formula>$F33="RO-V"</formula>
    </cfRule>
    <cfRule type="expression" dxfId="7380" priority="5805">
      <formula>$F33="Nic"</formula>
    </cfRule>
    <cfRule type="expression" dxfId="7379" priority="5804">
      <formula>$F33="RO-3"</formula>
    </cfRule>
    <cfRule type="expression" dxfId="7378" priority="5803">
      <formula>$F33="RO-2"</formula>
    </cfRule>
    <cfRule type="expression" dxfId="7377" priority="5802">
      <formula>$F33="RO-1"</formula>
    </cfRule>
    <cfRule type="expression" dxfId="7376" priority="5801">
      <formula>$F33="RO-Z"</formula>
    </cfRule>
    <cfRule type="expression" dxfId="7375" priority="5800">
      <formula>$F33="RO-3"</formula>
    </cfRule>
    <cfRule type="expression" dxfId="7374" priority="5799">
      <formula>$F33="RO-2"</formula>
    </cfRule>
    <cfRule type="expression" dxfId="7373" priority="5798">
      <formula>$F33="RO-1"</formula>
    </cfRule>
    <cfRule type="expression" dxfId="7372" priority="5797">
      <formula>$F33="RO-Z"</formula>
    </cfRule>
    <cfRule type="expression" dxfId="7371" priority="5796">
      <formula>$F33="RO-V"</formula>
    </cfRule>
    <cfRule type="expression" dxfId="7370" priority="5795">
      <formula>$F33="Nic"</formula>
    </cfRule>
    <cfRule type="expression" dxfId="7369" priority="5794">
      <formula>$F33="RO-3"</formula>
    </cfRule>
    <cfRule type="expression" dxfId="7368" priority="5793">
      <formula>$F33="RO-2"</formula>
    </cfRule>
    <cfRule type="expression" dxfId="7367" priority="5791">
      <formula>$F33="RO-Z"</formula>
    </cfRule>
    <cfRule type="expression" dxfId="7366" priority="5790">
      <formula>$F33="RO-V"</formula>
    </cfRule>
    <cfRule type="expression" dxfId="7365" priority="5789">
      <formula>$F33="Nic"</formula>
    </cfRule>
    <cfRule type="expression" dxfId="7364" priority="5788">
      <formula>$F33="RO-3"</formula>
    </cfRule>
    <cfRule type="expression" dxfId="7363" priority="5787">
      <formula>$F33="RO-2"</formula>
    </cfRule>
    <cfRule type="expression" dxfId="7362" priority="5786">
      <formula>$F33="RO-1"</formula>
    </cfRule>
  </conditionalFormatting>
  <conditionalFormatting sqref="B37:E44 E45">
    <cfRule type="expression" dxfId="7361" priority="5754">
      <formula>$F37="RO-1"</formula>
    </cfRule>
    <cfRule type="expression" dxfId="7360" priority="5732">
      <formula>$F37="RO-1"</formula>
    </cfRule>
    <cfRule type="expression" dxfId="7359" priority="5733">
      <formula>$F37="RO-2"</formula>
    </cfRule>
    <cfRule type="expression" dxfId="7358" priority="5751">
      <formula>$F37="Nic"</formula>
    </cfRule>
    <cfRule type="expression" dxfId="7357" priority="5734">
      <formula>$F37="RO-3"</formula>
    </cfRule>
    <cfRule type="expression" dxfId="7356" priority="5735">
      <formula>$F37="Nic"</formula>
    </cfRule>
    <cfRule type="expression" dxfId="7355" priority="5736">
      <formula>$F37="RO-V"</formula>
    </cfRule>
    <cfRule type="expression" dxfId="7354" priority="5737">
      <formula>$F37="RO-Z"</formula>
    </cfRule>
    <cfRule type="expression" dxfId="7353" priority="5738">
      <formula>$F37="RO-1"</formula>
    </cfRule>
    <cfRule type="expression" dxfId="7352" priority="5739">
      <formula>$F37="RO-2"</formula>
    </cfRule>
    <cfRule type="expression" dxfId="7351" priority="6071">
      <formula>$F37="Nic"</formula>
    </cfRule>
    <cfRule type="expression" dxfId="7350" priority="6072">
      <formula>$F37="RO-V"</formula>
    </cfRule>
    <cfRule type="expression" dxfId="7349" priority="6073">
      <formula>$F37="RO-Z"</formula>
    </cfRule>
    <cfRule type="expression" dxfId="7348" priority="5740">
      <formula>$F37="RO-3"</formula>
    </cfRule>
    <cfRule type="expression" dxfId="7347" priority="6740">
      <formula>$F37="RO-1"</formula>
    </cfRule>
    <cfRule type="expression" dxfId="7346" priority="6739">
      <formula>$F37="RO-Z"</formula>
    </cfRule>
    <cfRule type="expression" dxfId="7345" priority="6738">
      <formula>$F37="RO-V"</formula>
    </cfRule>
    <cfRule type="expression" dxfId="7344" priority="5729">
      <formula>$F37="Nic"</formula>
    </cfRule>
    <cfRule type="expression" dxfId="7343" priority="5730">
      <formula>$F37="RO-V"</formula>
    </cfRule>
    <cfRule type="expression" dxfId="7342" priority="6737">
      <formula>$F37="Nic"</formula>
    </cfRule>
    <cfRule type="expression" dxfId="7341" priority="5752">
      <formula>$F37="RO-V"</formula>
    </cfRule>
    <cfRule type="expression" dxfId="7340" priority="5753">
      <formula>$F37="RO-Z"</formula>
    </cfRule>
    <cfRule type="expression" dxfId="7339" priority="5731">
      <formula>$F37="RO-Z"</formula>
    </cfRule>
    <cfRule type="expression" dxfId="7338" priority="5755">
      <formula>$F37="RO-2"</formula>
    </cfRule>
    <cfRule type="expression" dxfId="7337" priority="5756">
      <formula>$F37="RO-3"</formula>
    </cfRule>
    <cfRule type="expression" dxfId="7336" priority="6074">
      <formula>$F37="RO-1"</formula>
    </cfRule>
    <cfRule type="expression" dxfId="7335" priority="6075">
      <formula>$F37="RO-2"</formula>
    </cfRule>
    <cfRule type="expression" dxfId="7334" priority="6076">
      <formula>$F37="RO-3"</formula>
    </cfRule>
    <cfRule type="expression" dxfId="7333" priority="6077">
      <formula>$F37="Nic"</formula>
    </cfRule>
    <cfRule type="expression" dxfId="7332" priority="6079">
      <formula>$F37="RO-Z"</formula>
    </cfRule>
    <cfRule type="expression" dxfId="7331" priority="6080">
      <formula>$F37="RO-1"</formula>
    </cfRule>
    <cfRule type="expression" dxfId="7330" priority="6081">
      <formula>$F37="RO-2"</formula>
    </cfRule>
    <cfRule type="expression" dxfId="7329" priority="6082">
      <formula>$F37="RO-3"</formula>
    </cfRule>
    <cfRule type="expression" dxfId="7328" priority="6078">
      <formula>$F37="RO-V"</formula>
    </cfRule>
    <cfRule type="expression" dxfId="7327" priority="6093">
      <formula>$F37="Nic"</formula>
    </cfRule>
    <cfRule type="expression" dxfId="7326" priority="6094">
      <formula>$F37="RO-V"</formula>
    </cfRule>
    <cfRule type="expression" dxfId="7325" priority="6095">
      <formula>$F37="RO-Z"</formula>
    </cfRule>
    <cfRule type="expression" dxfId="7324" priority="6096">
      <formula>$F37="RO-1"</formula>
    </cfRule>
    <cfRule type="expression" dxfId="7323" priority="6097">
      <formula>$F37="RO-2"</formula>
    </cfRule>
    <cfRule type="expression" dxfId="7322" priority="6098">
      <formula>$F37="RO-3"</formula>
    </cfRule>
    <cfRule type="expression" dxfId="7321" priority="6764">
      <formula>$F37="RO-3"</formula>
    </cfRule>
    <cfRule type="expression" dxfId="7320" priority="6763">
      <formula>$F37="RO-2"</formula>
    </cfRule>
    <cfRule type="expression" dxfId="7319" priority="6762">
      <formula>$F37="RO-1"</formula>
    </cfRule>
    <cfRule type="expression" dxfId="7318" priority="6761">
      <formula>$F37="RO-Z"</formula>
    </cfRule>
    <cfRule type="expression" dxfId="7317" priority="6760">
      <formula>$F37="RO-V"</formula>
    </cfRule>
    <cfRule type="expression" dxfId="7316" priority="6759">
      <formula>$F37="Nic"</formula>
    </cfRule>
    <cfRule type="expression" dxfId="7315" priority="6748">
      <formula>$F37="RO-3"</formula>
    </cfRule>
    <cfRule type="expression" dxfId="7314" priority="6747">
      <formula>$F37="RO-2"</formula>
    </cfRule>
    <cfRule type="expression" dxfId="7313" priority="6746">
      <formula>$F37="RO-1"</formula>
    </cfRule>
    <cfRule type="expression" dxfId="7312" priority="6745">
      <formula>$F37="RO-Z"</formula>
    </cfRule>
    <cfRule type="expression" dxfId="7311" priority="6744">
      <formula>$F37="RO-V"</formula>
    </cfRule>
    <cfRule type="expression" dxfId="7310" priority="6743">
      <formula>$F37="Nic"</formula>
    </cfRule>
    <cfRule type="expression" dxfId="7309" priority="6742">
      <formula>$F37="RO-3"</formula>
    </cfRule>
    <cfRule type="expression" dxfId="7308" priority="6741">
      <formula>$F37="RO-2"</formula>
    </cfRule>
  </conditionalFormatting>
  <conditionalFormatting sqref="B37:E51">
    <cfRule type="expression" dxfId="7307" priority="5749">
      <formula>$F37="RO-2"</formula>
    </cfRule>
    <cfRule type="expression" dxfId="7306" priority="5750">
      <formula>$F37="RO-3"</formula>
    </cfRule>
    <cfRule type="expression" dxfId="7305" priority="6064">
      <formula>$F37="RO-3"</formula>
    </cfRule>
    <cfRule type="expression" dxfId="7304" priority="6063">
      <formula>$F37="RO-2"</formula>
    </cfRule>
    <cfRule type="expression" dxfId="7303" priority="6062">
      <formula>$F37="RO-1"</formula>
    </cfRule>
    <cfRule type="expression" dxfId="7302" priority="6061">
      <formula>$F37="RO-Z"</formula>
    </cfRule>
    <cfRule type="expression" dxfId="7301" priority="6060">
      <formula>$F37="RO-V"</formula>
    </cfRule>
    <cfRule type="expression" dxfId="7300" priority="6059">
      <formula>$F37="Nic"</formula>
    </cfRule>
    <cfRule type="expression" dxfId="7299" priority="6725">
      <formula>$F37="Nic"</formula>
    </cfRule>
    <cfRule type="expression" dxfId="7298" priority="6726">
      <formula>$F37="RO-V"</formula>
    </cfRule>
    <cfRule type="expression" dxfId="7297" priority="6727">
      <formula>$F37="RO-Z"</formula>
    </cfRule>
    <cfRule type="expression" dxfId="7296" priority="6728">
      <formula>$F37="RO-1"</formula>
    </cfRule>
    <cfRule type="expression" dxfId="7295" priority="6729">
      <formula>$F37="RO-2"</formula>
    </cfRule>
    <cfRule type="expression" dxfId="7294" priority="6730">
      <formula>$F37="RO-3"</formula>
    </cfRule>
    <cfRule type="expression" dxfId="7293" priority="6731">
      <formula>$F37="Nic"</formula>
    </cfRule>
    <cfRule type="expression" dxfId="7292" priority="6732">
      <formula>$F37="RO-V"</formula>
    </cfRule>
    <cfRule type="expression" dxfId="7291" priority="5717">
      <formula>$F37="Nic"</formula>
    </cfRule>
    <cfRule type="expression" dxfId="7290" priority="5718">
      <formula>$F37="RO-V"</formula>
    </cfRule>
    <cfRule type="expression" dxfId="7289" priority="5719">
      <formula>$F37="RO-Z"</formula>
    </cfRule>
    <cfRule type="expression" dxfId="7288" priority="5720">
      <formula>$F37="RO-1"</formula>
    </cfRule>
    <cfRule type="expression" dxfId="7287" priority="5721">
      <formula>$F37="RO-2"</formula>
    </cfRule>
    <cfRule type="expression" dxfId="7286" priority="5722">
      <formula>$F37="RO-3"</formula>
    </cfRule>
    <cfRule type="expression" dxfId="7285" priority="5723">
      <formula>$F37="Nic"</formula>
    </cfRule>
    <cfRule type="expression" dxfId="7284" priority="5724">
      <formula>$F37="RO-V"</formula>
    </cfRule>
    <cfRule type="expression" dxfId="7283" priority="5725">
      <formula>$F37="RO-Z"</formula>
    </cfRule>
    <cfRule type="expression" dxfId="7282" priority="5726">
      <formula>$F37="RO-1"</formula>
    </cfRule>
    <cfRule type="expression" dxfId="7281" priority="5727">
      <formula>$F37="RO-2"</formula>
    </cfRule>
    <cfRule type="expression" dxfId="7280" priority="5728">
      <formula>$F37="RO-3"</formula>
    </cfRule>
    <cfRule type="expression" dxfId="7279" priority="6736">
      <formula>$F37="RO-3"</formula>
    </cfRule>
    <cfRule type="expression" dxfId="7278" priority="5745">
      <formula>$F37="Nic"</formula>
    </cfRule>
    <cfRule type="expression" dxfId="7277" priority="5746">
      <formula>$F37="RO-V"</formula>
    </cfRule>
    <cfRule type="expression" dxfId="7276" priority="5747">
      <formula>$F37="RO-Z"</formula>
    </cfRule>
    <cfRule type="expression" dxfId="7275" priority="5748">
      <formula>$F37="RO-1"</formula>
    </cfRule>
    <cfRule type="expression" dxfId="7274" priority="6733">
      <formula>$F37="RO-Z"</formula>
    </cfRule>
    <cfRule type="expression" dxfId="7273" priority="6734">
      <formula>$F37="RO-1"</formula>
    </cfRule>
    <cfRule type="expression" dxfId="7272" priority="6735">
      <formula>$F37="RO-2"</formula>
    </cfRule>
    <cfRule type="expression" dxfId="7271" priority="6758">
      <formula>$F37="RO-3"</formula>
    </cfRule>
    <cfRule type="expression" dxfId="7270" priority="6753">
      <formula>$F37="Nic"</formula>
    </cfRule>
    <cfRule type="expression" dxfId="7269" priority="6754">
      <formula>$F37="RO-V"</formula>
    </cfRule>
    <cfRule type="expression" dxfId="7268" priority="6755">
      <formula>$F37="RO-Z"</formula>
    </cfRule>
    <cfRule type="expression" dxfId="7267" priority="6756">
      <formula>$F37="RO-1"</formula>
    </cfRule>
    <cfRule type="expression" dxfId="7266" priority="6757">
      <formula>$F37="RO-2"</formula>
    </cfRule>
    <cfRule type="expression" dxfId="7265" priority="6092">
      <formula>$F37="RO-3"</formula>
    </cfRule>
    <cfRule type="expression" dxfId="7264" priority="6091">
      <formula>$F37="RO-2"</formula>
    </cfRule>
    <cfRule type="expression" dxfId="7263" priority="6090">
      <formula>$F37="RO-1"</formula>
    </cfRule>
    <cfRule type="expression" dxfId="7262" priority="6089">
      <formula>$F37="RO-Z"</formula>
    </cfRule>
    <cfRule type="expression" dxfId="7261" priority="6088">
      <formula>$F37="RO-V"</formula>
    </cfRule>
    <cfRule type="expression" dxfId="7260" priority="6087">
      <formula>$F37="Nic"</formula>
    </cfRule>
    <cfRule type="expression" dxfId="7259" priority="6070">
      <formula>$F37="RO-3"</formula>
    </cfRule>
    <cfRule type="expression" dxfId="7258" priority="6069">
      <formula>$F37="RO-2"</formula>
    </cfRule>
    <cfRule type="expression" dxfId="7257" priority="6068">
      <formula>$F37="RO-1"</formula>
    </cfRule>
    <cfRule type="expression" dxfId="7256" priority="6067">
      <formula>$F37="RO-Z"</formula>
    </cfRule>
    <cfRule type="expression" dxfId="7255" priority="6066">
      <formula>$F37="RO-V"</formula>
    </cfRule>
    <cfRule type="expression" dxfId="7254" priority="6065">
      <formula>$F37="Nic"</formula>
    </cfRule>
  </conditionalFormatting>
  <conditionalFormatting sqref="B38:E44 E45">
    <cfRule type="expression" dxfId="7253" priority="5715">
      <formula>$F38="RO-2"</formula>
    </cfRule>
    <cfRule type="expression" dxfId="7252" priority="6717">
      <formula>$F38="RO-Z"</formula>
    </cfRule>
    <cfRule type="expression" dxfId="7251" priority="6718">
      <formula>$F38="RO-1"</formula>
    </cfRule>
    <cfRule type="expression" dxfId="7250" priority="6719">
      <formula>$F38="RO-2"</formula>
    </cfRule>
    <cfRule type="expression" dxfId="7249" priority="6720">
      <formula>$F38="RO-3"</formula>
    </cfRule>
    <cfRule type="expression" dxfId="7248" priority="6721">
      <formula>$F38="RO-Z"</formula>
    </cfRule>
    <cfRule type="expression" dxfId="7247" priority="6084">
      <formula>$F38="RO-1"</formula>
    </cfRule>
    <cfRule type="expression" dxfId="7246" priority="6724">
      <formula>$F38="RO-3"</formula>
    </cfRule>
    <cfRule type="expression" dxfId="7245" priority="5714">
      <formula>$F38="RO-1"</formula>
    </cfRule>
    <cfRule type="expression" dxfId="7244" priority="5744">
      <formula>$F38="RO-3"</formula>
    </cfRule>
    <cfRule type="expression" dxfId="7243" priority="5713">
      <formula>$F38="RO-Z"</formula>
    </cfRule>
    <cfRule type="expression" dxfId="7242" priority="5742">
      <formula>$F38="RO-1"</formula>
    </cfRule>
    <cfRule type="expression" dxfId="7241" priority="5712">
      <formula>$F38="RO-3"</formula>
    </cfRule>
    <cfRule type="expression" dxfId="7240" priority="5711">
      <formula>$F38="RO-2"</formula>
    </cfRule>
    <cfRule type="expression" dxfId="7239" priority="5710">
      <formula>$F38="RO-1"</formula>
    </cfRule>
    <cfRule type="expression" dxfId="7238" priority="6086">
      <formula>$F38="RO-3"</formula>
    </cfRule>
    <cfRule type="expression" dxfId="7237" priority="6085">
      <formula>$F38="RO-2"</formula>
    </cfRule>
    <cfRule type="expression" dxfId="7236" priority="6723">
      <formula>$F38="RO-2"</formula>
    </cfRule>
    <cfRule type="expression" dxfId="7235" priority="6722">
      <formula>$F38="RO-1"</formula>
    </cfRule>
    <cfRule type="expression" dxfId="7234" priority="5709">
      <formula>$F38="RO-Z"</formula>
    </cfRule>
    <cfRule type="expression" dxfId="7233" priority="6749">
      <formula>$F38="RO-Z"</formula>
    </cfRule>
    <cfRule type="expression" dxfId="7232" priority="6750">
      <formula>$F38="RO-1"</formula>
    </cfRule>
    <cfRule type="expression" dxfId="7231" priority="6751">
      <formula>$F38="RO-2"</formula>
    </cfRule>
    <cfRule type="expression" dxfId="7230" priority="6752">
      <formula>$F38="RO-3"</formula>
    </cfRule>
    <cfRule type="expression" dxfId="7229" priority="5743">
      <formula>$F38="RO-2"</formula>
    </cfRule>
    <cfRule type="expression" dxfId="7228" priority="5741">
      <formula>$F38="RO-Z"</formula>
    </cfRule>
    <cfRule type="expression" dxfId="7227" priority="5716">
      <formula>$F38="RO-3"</formula>
    </cfRule>
    <cfRule type="expression" dxfId="7226" priority="6083">
      <formula>$F38="RO-Z"</formula>
    </cfRule>
    <cfRule type="expression" dxfId="7225" priority="6058">
      <formula>$F38="RO-3"</formula>
    </cfRule>
    <cfRule type="expression" dxfId="7224" priority="6057">
      <formula>$F38="RO-2"</formula>
    </cfRule>
    <cfRule type="expression" dxfId="7223" priority="6056">
      <formula>$F38="RO-1"</formula>
    </cfRule>
    <cfRule type="expression" dxfId="7222" priority="6055">
      <formula>$F38="RO-Z"</formula>
    </cfRule>
    <cfRule type="expression" dxfId="7221" priority="6054">
      <formula>$F38="RO-3"</formula>
    </cfRule>
    <cfRule type="expression" dxfId="7220" priority="6053">
      <formula>$F38="RO-2"</formula>
    </cfRule>
    <cfRule type="expression" dxfId="7219" priority="6052">
      <formula>$F38="RO-1"</formula>
    </cfRule>
    <cfRule type="expression" dxfId="7218" priority="6051">
      <formula>$F38="RO-Z"</formula>
    </cfRule>
  </conditionalFormatting>
  <conditionalFormatting sqref="B38:E51">
    <cfRule type="expression" dxfId="7217" priority="6716">
      <formula>$F38="RO-3"</formula>
    </cfRule>
    <cfRule type="expression" dxfId="7216" priority="5707">
      <formula>$F38="RO-2"</formula>
    </cfRule>
    <cfRule type="expression" dxfId="7215" priority="5706">
      <formula>$F38="RO-1"</formula>
    </cfRule>
    <cfRule type="expression" dxfId="7214" priority="5705">
      <formula>$F38="RO-Z"</formula>
    </cfRule>
    <cfRule type="expression" dxfId="7213" priority="5703">
      <formula>$F38="RO-2"</formula>
    </cfRule>
    <cfRule type="expression" dxfId="7212" priority="5702">
      <formula>$F38="RO-1"</formula>
    </cfRule>
    <cfRule type="expression" dxfId="7211" priority="5701">
      <formula>$F38="RO-Z"</formula>
    </cfRule>
    <cfRule type="expression" dxfId="7210" priority="5700">
      <formula>$F38="RO-3"</formula>
    </cfRule>
    <cfRule type="expression" dxfId="7209" priority="6715">
      <formula>$F38="RO-2"</formula>
    </cfRule>
    <cfRule type="expression" dxfId="7208" priority="6713">
      <formula>$F38="RO-Z"</formula>
    </cfRule>
    <cfRule type="expression" dxfId="7207" priority="5699">
      <formula>$F38="RO-2"</formula>
    </cfRule>
    <cfRule type="expression" dxfId="7206" priority="5698">
      <formula>$F38="RO-1"</formula>
    </cfRule>
    <cfRule type="expression" dxfId="7205" priority="5697">
      <formula>$F38="RO-Z"</formula>
    </cfRule>
    <cfRule type="expression" dxfId="7204" priority="5704">
      <formula>$F38="RO-3"</formula>
    </cfRule>
    <cfRule type="expression" dxfId="7203" priority="6714">
      <formula>$F38="RO-1"</formula>
    </cfRule>
    <cfRule type="expression" dxfId="7202" priority="5708">
      <formula>$F38="RO-3"</formula>
    </cfRule>
    <cfRule type="expression" dxfId="7201" priority="6712">
      <formula>$F38="RO-3"</formula>
    </cfRule>
    <cfRule type="expression" dxfId="7200" priority="6711">
      <formula>$F38="RO-2"</formula>
    </cfRule>
    <cfRule type="expression" dxfId="7199" priority="6710">
      <formula>$F38="RO-1"</formula>
    </cfRule>
    <cfRule type="expression" dxfId="7198" priority="6709">
      <formula>$F38="RO-Z"</formula>
    </cfRule>
    <cfRule type="expression" dxfId="7197" priority="6708">
      <formula>$F38="RO-3"</formula>
    </cfRule>
    <cfRule type="expression" dxfId="7196" priority="6707">
      <formula>$F38="RO-2"</formula>
    </cfRule>
    <cfRule type="expression" dxfId="7195" priority="6706">
      <formula>$F38="RO-1"</formula>
    </cfRule>
    <cfRule type="expression" dxfId="7194" priority="6705">
      <formula>$F38="RO-Z"</formula>
    </cfRule>
    <cfRule type="expression" dxfId="7193" priority="6050">
      <formula>$F38="RO-3"</formula>
    </cfRule>
    <cfRule type="expression" dxfId="7192" priority="6049">
      <formula>$F38="RO-2"</formula>
    </cfRule>
    <cfRule type="expression" dxfId="7191" priority="6048">
      <formula>$F38="RO-1"</formula>
    </cfRule>
    <cfRule type="expression" dxfId="7190" priority="6047">
      <formula>$F38="RO-Z"</formula>
    </cfRule>
    <cfRule type="expression" dxfId="7189" priority="6046">
      <formula>$F38="RO-3"</formula>
    </cfRule>
    <cfRule type="expression" dxfId="7188" priority="6045">
      <formula>$F38="RO-2"</formula>
    </cfRule>
    <cfRule type="expression" dxfId="7187" priority="6044">
      <formula>$F38="RO-1"</formula>
    </cfRule>
    <cfRule type="expression" dxfId="7186" priority="6043">
      <formula>$F38="RO-Z"</formula>
    </cfRule>
    <cfRule type="expression" dxfId="7185" priority="6042">
      <formula>$F38="RO-3"</formula>
    </cfRule>
    <cfRule type="expression" dxfId="7184" priority="6041">
      <formula>$F38="RO-2"</formula>
    </cfRule>
    <cfRule type="expression" dxfId="7183" priority="6040">
      <formula>$F38="RO-1"</formula>
    </cfRule>
    <cfRule type="expression" dxfId="7182" priority="6039">
      <formula>$F38="RO-Z"</formula>
    </cfRule>
  </conditionalFormatting>
  <conditionalFormatting sqref="B53:E53">
    <cfRule type="expression" dxfId="7181" priority="6645">
      <formula>$F53="RO-Z"</formula>
    </cfRule>
    <cfRule type="expression" dxfId="7180" priority="6032">
      <formula>$F53="RO-3"</formula>
    </cfRule>
    <cfRule type="expression" dxfId="7179" priority="6031">
      <formula>$F53="RO-2"</formula>
    </cfRule>
    <cfRule type="expression" dxfId="7178" priority="5979">
      <formula>$F53="RO-Z"</formula>
    </cfRule>
    <cfRule type="expression" dxfId="7177" priority="5980">
      <formula>$F53="RO-1"</formula>
    </cfRule>
    <cfRule type="expression" dxfId="7176" priority="5981">
      <formula>$F53="RO-2"</formula>
    </cfRule>
    <cfRule type="expression" dxfId="7175" priority="5982">
      <formula>$F53="RO-3"</formula>
    </cfRule>
    <cfRule type="expression" dxfId="7174" priority="6030">
      <formula>$F53="RO-1"</formula>
    </cfRule>
    <cfRule type="expression" dxfId="7173" priority="6029">
      <formula>$F53="RO-Z"</formula>
    </cfRule>
    <cfRule type="expression" dxfId="7172" priority="6028">
      <formula>$F53="RO-V"</formula>
    </cfRule>
    <cfRule type="expression" dxfId="7171" priority="6027">
      <formula>$F53="Nic"</formula>
    </cfRule>
    <cfRule type="expression" dxfId="7170" priority="6026">
      <formula>$F53="RO-3"</formula>
    </cfRule>
    <cfRule type="expression" dxfId="7169" priority="6025">
      <formula>$F53="RO-2"</formula>
    </cfRule>
    <cfRule type="expression" dxfId="7168" priority="6033">
      <formula>$F53="Nic"</formula>
    </cfRule>
    <cfRule type="expression" dxfId="7167" priority="5664">
      <formula>$F53="RO-V"</formula>
    </cfRule>
    <cfRule type="expression" dxfId="7166" priority="5665">
      <formula>$F53="RO-Z"</formula>
    </cfRule>
    <cfRule type="expression" dxfId="7165" priority="5666">
      <formula>$F53="RO-1"</formula>
    </cfRule>
    <cfRule type="expression" dxfId="7164" priority="5667">
      <formula>$F53="RO-2"</formula>
    </cfRule>
    <cfRule type="expression" dxfId="7163" priority="5668">
      <formula>$F53="RO-3"</formula>
    </cfRule>
    <cfRule type="expression" dxfId="7162" priority="5669">
      <formula>$F53="Nic"</formula>
    </cfRule>
    <cfRule type="expression" dxfId="7161" priority="5670">
      <formula>$F53="RO-V"</formula>
    </cfRule>
    <cfRule type="expression" dxfId="7160" priority="5671">
      <formula>$F53="RO-Z"</formula>
    </cfRule>
    <cfRule type="expression" dxfId="7159" priority="5672">
      <formula>$F53="RO-1"</formula>
    </cfRule>
    <cfRule type="expression" dxfId="7158" priority="5673">
      <formula>$F53="RO-2"</formula>
    </cfRule>
    <cfRule type="expression" dxfId="7157" priority="5674">
      <formula>$F53="RO-3"</formula>
    </cfRule>
    <cfRule type="expression" dxfId="7156" priority="5676">
      <formula>$F53="RO-V"</formula>
    </cfRule>
    <cfRule type="expression" dxfId="7155" priority="5677">
      <formula>$F53="RO-Z"</formula>
    </cfRule>
    <cfRule type="expression" dxfId="7154" priority="5678">
      <formula>$F53="RO-1"</formula>
    </cfRule>
    <cfRule type="expression" dxfId="7153" priority="5679">
      <formula>$F53="RO-2"</formula>
    </cfRule>
    <cfRule type="expression" dxfId="7152" priority="5680">
      <formula>$F53="RO-3"</formula>
    </cfRule>
    <cfRule type="expression" dxfId="7151" priority="5681">
      <formula>$F53="RO-Z"</formula>
    </cfRule>
    <cfRule type="expression" dxfId="7150" priority="5682">
      <formula>$F53="RO-1"</formula>
    </cfRule>
    <cfRule type="expression" dxfId="7149" priority="5683">
      <formula>$F53="RO-2"</formula>
    </cfRule>
    <cfRule type="expression" dxfId="7148" priority="5684">
      <formula>$F53="RO-3"</formula>
    </cfRule>
    <cfRule type="expression" dxfId="7147" priority="5685">
      <formula>$F53="Nic"</formula>
    </cfRule>
    <cfRule type="expression" dxfId="7146" priority="5686">
      <formula>$F53="RO-V"</formula>
    </cfRule>
    <cfRule type="expression" dxfId="7145" priority="5687">
      <formula>$F53="RO-Z"</formula>
    </cfRule>
    <cfRule type="expression" dxfId="7144" priority="5688">
      <formula>$F53="RO-1"</formula>
    </cfRule>
    <cfRule type="expression" dxfId="7143" priority="5689">
      <formula>$F53="RO-2"</formula>
    </cfRule>
    <cfRule type="expression" dxfId="7142" priority="5690">
      <formula>$F53="RO-3"</formula>
    </cfRule>
    <cfRule type="expression" dxfId="7141" priority="5691">
      <formula>$F53="Nic"</formula>
    </cfRule>
    <cfRule type="expression" dxfId="7140" priority="5692">
      <formula>$F53="RO-V"</formula>
    </cfRule>
    <cfRule type="expression" dxfId="7139" priority="5693">
      <formula>$F53="RO-Z"</formula>
    </cfRule>
    <cfRule type="expression" dxfId="7138" priority="5694">
      <formula>$F53="RO-1"</formula>
    </cfRule>
    <cfRule type="expression" dxfId="7137" priority="5695">
      <formula>$F53="RO-2"</formula>
    </cfRule>
    <cfRule type="expression" dxfId="7136" priority="5983">
      <formula>$F53="RO-Z"</formula>
    </cfRule>
    <cfRule type="expression" dxfId="7135" priority="5984">
      <formula>$F53="RO-1"</formula>
    </cfRule>
    <cfRule type="expression" dxfId="7134" priority="5985">
      <formula>$F53="RO-2"</formula>
    </cfRule>
    <cfRule type="expression" dxfId="7133" priority="5986">
      <formula>$F53="RO-3"</formula>
    </cfRule>
    <cfRule type="expression" dxfId="7132" priority="5987">
      <formula>$F53="RO-Z"</formula>
    </cfRule>
    <cfRule type="expression" dxfId="7131" priority="5988">
      <formula>$F53="RO-1"</formula>
    </cfRule>
    <cfRule type="expression" dxfId="7130" priority="5989">
      <formula>$F53="RO-2"</formula>
    </cfRule>
    <cfRule type="expression" dxfId="7129" priority="5990">
      <formula>$F53="RO-3"</formula>
    </cfRule>
    <cfRule type="expression" dxfId="7128" priority="5991">
      <formula>$F53="RO-Z"</formula>
    </cfRule>
    <cfRule type="expression" dxfId="7127" priority="5992">
      <formula>$F53="RO-1"</formula>
    </cfRule>
    <cfRule type="expression" dxfId="7126" priority="5993">
      <formula>$F53="RO-2"</formula>
    </cfRule>
    <cfRule type="expression" dxfId="7125" priority="5994">
      <formula>$F53="RO-3"</formula>
    </cfRule>
    <cfRule type="expression" dxfId="7124" priority="5995">
      <formula>$F53="RO-Z"</formula>
    </cfRule>
    <cfRule type="expression" dxfId="7123" priority="5996">
      <formula>$F53="RO-1"</formula>
    </cfRule>
    <cfRule type="expression" dxfId="7122" priority="5997">
      <formula>$F53="RO-2"</formula>
    </cfRule>
    <cfRule type="expression" dxfId="7121" priority="5998">
      <formula>$F53="RO-3"</formula>
    </cfRule>
    <cfRule type="expression" dxfId="7120" priority="5999">
      <formula>$F53="Nic"</formula>
    </cfRule>
    <cfRule type="expression" dxfId="7119" priority="6000">
      <formula>$F53="RO-V"</formula>
    </cfRule>
    <cfRule type="expression" dxfId="7118" priority="6001">
      <formula>$F53="RO-Z"</formula>
    </cfRule>
    <cfRule type="expression" dxfId="7117" priority="6002">
      <formula>$F53="RO-1"</formula>
    </cfRule>
    <cfRule type="expression" dxfId="7116" priority="6003">
      <formula>$F53="RO-2"</formula>
    </cfRule>
    <cfRule type="expression" dxfId="7115" priority="6004">
      <formula>$F53="RO-3"</formula>
    </cfRule>
    <cfRule type="expression" dxfId="7114" priority="6005">
      <formula>$F53="Nic"</formula>
    </cfRule>
    <cfRule type="expression" dxfId="7113" priority="6006">
      <formula>$F53="RO-V"</formula>
    </cfRule>
    <cfRule type="expression" dxfId="7112" priority="6007">
      <formula>$F53="RO-Z"</formula>
    </cfRule>
    <cfRule type="expression" dxfId="7111" priority="6008">
      <formula>$F53="RO-1"</formula>
    </cfRule>
    <cfRule type="expression" dxfId="7110" priority="6009">
      <formula>$F53="RO-2"</formula>
    </cfRule>
    <cfRule type="expression" dxfId="7109" priority="6010">
      <formula>$F53="RO-3"</formula>
    </cfRule>
    <cfRule type="expression" dxfId="7108" priority="6011">
      <formula>$F53="Nic"</formula>
    </cfRule>
    <cfRule type="expression" dxfId="7107" priority="6012">
      <formula>$F53="RO-V"</formula>
    </cfRule>
    <cfRule type="expression" dxfId="7106" priority="6013">
      <formula>$F53="RO-Z"</formula>
    </cfRule>
    <cfRule type="expression" dxfId="7105" priority="6014">
      <formula>$F53="RO-1"</formula>
    </cfRule>
    <cfRule type="expression" dxfId="7104" priority="5696">
      <formula>$F53="RO-3"</formula>
    </cfRule>
    <cfRule type="expression" dxfId="7103" priority="6015">
      <formula>$F53="RO-2"</formula>
    </cfRule>
    <cfRule type="expression" dxfId="7102" priority="6016">
      <formula>$F53="RO-3"</formula>
    </cfRule>
    <cfRule type="expression" dxfId="7101" priority="6017">
      <formula>$F53="Nic"</formula>
    </cfRule>
    <cfRule type="expression" dxfId="7100" priority="6018">
      <formula>$F53="RO-V"</formula>
    </cfRule>
    <cfRule type="expression" dxfId="7099" priority="6019">
      <formula>$F53="RO-Z"</formula>
    </cfRule>
    <cfRule type="expression" dxfId="7098" priority="5675">
      <formula>$F53="Nic"</formula>
    </cfRule>
    <cfRule type="expression" dxfId="7097" priority="6024">
      <formula>$F53="RO-1"</formula>
    </cfRule>
    <cfRule type="expression" dxfId="7096" priority="6675">
      <formula>$F53="RO-2"</formula>
    </cfRule>
    <cfRule type="expression" dxfId="7095" priority="6674">
      <formula>$F53="RO-1"</formula>
    </cfRule>
    <cfRule type="expression" dxfId="7094" priority="6673">
      <formula>$F53="RO-Z"</formula>
    </cfRule>
    <cfRule type="expression" dxfId="7093" priority="6672">
      <formula>$F53="RO-V"</formula>
    </cfRule>
    <cfRule type="expression" dxfId="7092" priority="6671">
      <formula>$F53="Nic"</formula>
    </cfRule>
    <cfRule type="expression" dxfId="7091" priority="6670">
      <formula>$F53="RO-3"</formula>
    </cfRule>
    <cfRule type="expression" dxfId="7090" priority="6669">
      <formula>$F53="RO-2"</formula>
    </cfRule>
    <cfRule type="expression" dxfId="7089" priority="6668">
      <formula>$F53="RO-1"</formula>
    </cfRule>
    <cfRule type="expression" dxfId="7088" priority="6667">
      <formula>$F53="RO-Z"</formula>
    </cfRule>
    <cfRule type="expression" dxfId="7087" priority="6666">
      <formula>$F53="RO-V"</formula>
    </cfRule>
    <cfRule type="expression" dxfId="7086" priority="6665">
      <formula>$F53="Nic"</formula>
    </cfRule>
    <cfRule type="expression" dxfId="7085" priority="6664">
      <formula>$F53="RO-3"</formula>
    </cfRule>
    <cfRule type="expression" dxfId="7084" priority="6663">
      <formula>$F53="RO-2"</formula>
    </cfRule>
    <cfRule type="expression" dxfId="7083" priority="6662">
      <formula>$F53="RO-1"</formula>
    </cfRule>
    <cfRule type="expression" dxfId="7082" priority="6661">
      <formula>$F53="RO-Z"</formula>
    </cfRule>
    <cfRule type="expression" dxfId="7081" priority="6660">
      <formula>$F53="RO-3"</formula>
    </cfRule>
    <cfRule type="expression" dxfId="7080" priority="6659">
      <formula>$F53="RO-2"</formula>
    </cfRule>
    <cfRule type="expression" dxfId="7079" priority="6658">
      <formula>$F53="RO-1"</formula>
    </cfRule>
    <cfRule type="expression" dxfId="7078" priority="6657">
      <formula>$F53="RO-Z"</formula>
    </cfRule>
    <cfRule type="expression" dxfId="7077" priority="6656">
      <formula>$F53="RO-3"</formula>
    </cfRule>
    <cfRule type="expression" dxfId="7076" priority="6655">
      <formula>$F53="RO-2"</formula>
    </cfRule>
    <cfRule type="expression" dxfId="7075" priority="6654">
      <formula>$F53="RO-1"</formula>
    </cfRule>
    <cfRule type="expression" dxfId="7074" priority="6653">
      <formula>$F53="RO-Z"</formula>
    </cfRule>
    <cfRule type="expression" dxfId="7073" priority="6652">
      <formula>$F53="RO-3"</formula>
    </cfRule>
    <cfRule type="expression" dxfId="7072" priority="6651">
      <formula>$F53="RO-2"</formula>
    </cfRule>
    <cfRule type="expression" dxfId="7071" priority="6677">
      <formula>$F53="Nic"</formula>
    </cfRule>
    <cfRule type="expression" dxfId="7070" priority="6020">
      <formula>$F53="RO-1"</formula>
    </cfRule>
    <cfRule type="expression" dxfId="7069" priority="6021">
      <formula>$F53="RO-2"</formula>
    </cfRule>
    <cfRule type="expression" dxfId="7068" priority="6022">
      <formula>$F53="RO-3"</formula>
    </cfRule>
    <cfRule type="expression" dxfId="7067" priority="6678">
      <formula>$F53="RO-V"</formula>
    </cfRule>
    <cfRule type="expression" dxfId="7066" priority="6679">
      <formula>$F53="RO-Z"</formula>
    </cfRule>
    <cfRule type="expression" dxfId="7065" priority="6680">
      <formula>$F53="RO-1"</formula>
    </cfRule>
    <cfRule type="expression" dxfId="7064" priority="6681">
      <formula>$F53="RO-2"</formula>
    </cfRule>
    <cfRule type="expression" dxfId="7063" priority="6682">
      <formula>$F53="RO-3"</formula>
    </cfRule>
    <cfRule type="expression" dxfId="7062" priority="6683">
      <formula>$F53="Nic"</formula>
    </cfRule>
    <cfRule type="expression" dxfId="7061" priority="6684">
      <formula>$F53="RO-V"</formula>
    </cfRule>
    <cfRule type="expression" dxfId="7060" priority="6685">
      <formula>$F53="RO-Z"</formula>
    </cfRule>
    <cfRule type="expression" dxfId="7059" priority="6686">
      <formula>$F53="RO-1"</formula>
    </cfRule>
    <cfRule type="expression" dxfId="7058" priority="6023">
      <formula>$F53="RO-Z"</formula>
    </cfRule>
    <cfRule type="expression" dxfId="7057" priority="6687">
      <formula>$F53="RO-2"</formula>
    </cfRule>
    <cfRule type="expression" dxfId="7056" priority="6688">
      <formula>$F53="RO-3"</formula>
    </cfRule>
    <cfRule type="expression" dxfId="7055" priority="6689">
      <formula>$F53="RO-Z"</formula>
    </cfRule>
    <cfRule type="expression" dxfId="7054" priority="6690">
      <formula>$F53="RO-1"</formula>
    </cfRule>
    <cfRule type="expression" dxfId="7053" priority="6691">
      <formula>$F53="RO-2"</formula>
    </cfRule>
    <cfRule type="expression" dxfId="7052" priority="6692">
      <formula>$F53="RO-3"</formula>
    </cfRule>
    <cfRule type="expression" dxfId="7051" priority="6693">
      <formula>$F53="Nic"</formula>
    </cfRule>
    <cfRule type="expression" dxfId="7050" priority="6694">
      <formula>$F53="RO-V"</formula>
    </cfRule>
    <cfRule type="expression" dxfId="7049" priority="6695">
      <formula>$F53="RO-Z"</formula>
    </cfRule>
    <cfRule type="expression" dxfId="7048" priority="6696">
      <formula>$F53="RO-1"</formula>
    </cfRule>
    <cfRule type="expression" dxfId="7047" priority="6697">
      <formula>$F53="RO-2"</formula>
    </cfRule>
    <cfRule type="expression" dxfId="7046" priority="6698">
      <formula>$F53="RO-3"</formula>
    </cfRule>
    <cfRule type="expression" dxfId="7045" priority="6699">
      <formula>$F53="Nic"</formula>
    </cfRule>
    <cfRule type="expression" dxfId="7044" priority="6700">
      <formula>$F53="RO-V"</formula>
    </cfRule>
    <cfRule type="expression" dxfId="7043" priority="6701">
      <formula>$F53="RO-Z"</formula>
    </cfRule>
    <cfRule type="expression" dxfId="7042" priority="6702">
      <formula>$F53="RO-1"</formula>
    </cfRule>
    <cfRule type="expression" dxfId="7041" priority="6703">
      <formula>$F53="RO-2"</formula>
    </cfRule>
    <cfRule type="expression" dxfId="7040" priority="6704">
      <formula>$F53="RO-3"</formula>
    </cfRule>
    <cfRule type="expression" dxfId="7039" priority="6650">
      <formula>$F53="RO-1"</formula>
    </cfRule>
    <cfRule type="expression" dxfId="7038" priority="6649">
      <formula>$F53="RO-Z"</formula>
    </cfRule>
    <cfRule type="expression" dxfId="7037" priority="6648">
      <formula>$F53="RO-3"</formula>
    </cfRule>
    <cfRule type="expression" dxfId="7036" priority="6647">
      <formula>$F53="RO-2"</formula>
    </cfRule>
    <cfRule type="expression" dxfId="7035" priority="6676">
      <formula>$F53="RO-3"</formula>
    </cfRule>
    <cfRule type="expression" dxfId="7034" priority="6646">
      <formula>$F53="RO-1"</formula>
    </cfRule>
    <cfRule type="expression" dxfId="7033" priority="6038">
      <formula>$F53="RO-3"</formula>
    </cfRule>
    <cfRule type="expression" dxfId="7032" priority="6037">
      <formula>$F53="RO-2"</formula>
    </cfRule>
    <cfRule type="expression" dxfId="7031" priority="6036">
      <formula>$F53="RO-1"</formula>
    </cfRule>
    <cfRule type="expression" dxfId="7030" priority="6035">
      <formula>$F53="RO-Z"</formula>
    </cfRule>
    <cfRule type="expression" dxfId="7029" priority="6034">
      <formula>$F53="RO-V"</formula>
    </cfRule>
    <cfRule type="expression" dxfId="7028" priority="5663">
      <formula>$F53="Nic"</formula>
    </cfRule>
    <cfRule type="expression" dxfId="7027" priority="5662">
      <formula>$F53="RO-3"</formula>
    </cfRule>
    <cfRule type="expression" dxfId="7026" priority="5661">
      <formula>$F53="RO-2"</formula>
    </cfRule>
    <cfRule type="expression" dxfId="7025" priority="5660">
      <formula>$F53="RO-1"</formula>
    </cfRule>
    <cfRule type="expression" dxfId="7024" priority="5659">
      <formula>$F53="RO-Z"</formula>
    </cfRule>
    <cfRule type="expression" dxfId="7023" priority="5658">
      <formula>$F53="RO-V"</formula>
    </cfRule>
    <cfRule type="expression" dxfId="7022" priority="5657">
      <formula>$F53="Nic"</formula>
    </cfRule>
    <cfRule type="expression" dxfId="7021" priority="5656">
      <formula>$F53="RO-3"</formula>
    </cfRule>
    <cfRule type="expression" dxfId="7020" priority="5655">
      <formula>$F53="RO-2"</formula>
    </cfRule>
    <cfRule type="expression" dxfId="7019" priority="5654">
      <formula>$F53="RO-1"</formula>
    </cfRule>
    <cfRule type="expression" dxfId="7018" priority="5653">
      <formula>$F53="RO-Z"</formula>
    </cfRule>
    <cfRule type="expression" dxfId="7017" priority="5652">
      <formula>$F53="RO-3"</formula>
    </cfRule>
    <cfRule type="expression" dxfId="7016" priority="5651">
      <formula>$F53="RO-2"</formula>
    </cfRule>
    <cfRule type="expression" dxfId="7015" priority="5650">
      <formula>$F53="RO-1"</formula>
    </cfRule>
    <cfRule type="expression" dxfId="7014" priority="5649">
      <formula>$F53="RO-Z"</formula>
    </cfRule>
    <cfRule type="expression" dxfId="7013" priority="5648">
      <formula>$F53="RO-3"</formula>
    </cfRule>
    <cfRule type="expression" dxfId="7012" priority="5647">
      <formula>$F53="RO-2"</formula>
    </cfRule>
    <cfRule type="expression" dxfId="7011" priority="5646">
      <formula>$F53="RO-1"</formula>
    </cfRule>
    <cfRule type="expression" dxfId="7010" priority="5645">
      <formula>$F53="RO-Z"</formula>
    </cfRule>
    <cfRule type="expression" dxfId="7009" priority="5644">
      <formula>$F53="RO-3"</formula>
    </cfRule>
    <cfRule type="expression" dxfId="7008" priority="5643">
      <formula>$F53="RO-2"</formula>
    </cfRule>
    <cfRule type="expression" dxfId="7007" priority="5642">
      <formula>$F53="RO-1"</formula>
    </cfRule>
    <cfRule type="expression" dxfId="7006" priority="5641">
      <formula>$F53="RO-Z"</formula>
    </cfRule>
    <cfRule type="expression" dxfId="7005" priority="5640">
      <formula>$F53="RO-3"</formula>
    </cfRule>
    <cfRule type="expression" dxfId="7004" priority="5639">
      <formula>$F53="RO-2"</formula>
    </cfRule>
    <cfRule type="expression" dxfId="7003" priority="5638">
      <formula>$F53="RO-1"</formula>
    </cfRule>
    <cfRule type="expression" dxfId="7002" priority="5637">
      <formula>$F53="RO-Z"</formula>
    </cfRule>
  </conditionalFormatting>
  <conditionalFormatting sqref="B57:E64 E65">
    <cfRule type="expression" dxfId="7001" priority="5620">
      <formula>$F57="RO-3"</formula>
    </cfRule>
    <cfRule type="expression" dxfId="7000" priority="5619">
      <formula>$F57="RO-2"</formula>
    </cfRule>
    <cfRule type="expression" dxfId="6999" priority="5618">
      <formula>$F57="RO-1"</formula>
    </cfRule>
    <cfRule type="expression" dxfId="6998" priority="5617">
      <formula>$F57="RO-Z"</formula>
    </cfRule>
    <cfRule type="expression" dxfId="6997" priority="5616">
      <formula>$F57="RO-V"</formula>
    </cfRule>
    <cfRule type="expression" dxfId="6996" priority="5615">
      <formula>$F57="Nic"</formula>
    </cfRule>
    <cfRule type="expression" dxfId="6995" priority="5604">
      <formula>$F57="RO-3"</formula>
    </cfRule>
    <cfRule type="expression" dxfId="6994" priority="5603">
      <formula>$F57="RO-2"</formula>
    </cfRule>
    <cfRule type="expression" dxfId="6993" priority="5602">
      <formula>$F57="RO-1"</formula>
    </cfRule>
    <cfRule type="expression" dxfId="6992" priority="5601">
      <formula>$F57="RO-Z"</formula>
    </cfRule>
    <cfRule type="expression" dxfId="6991" priority="5600">
      <formula>$F57="RO-V"</formula>
    </cfRule>
    <cfRule type="expression" dxfId="6990" priority="5599">
      <formula>$F57="Nic"</formula>
    </cfRule>
    <cfRule type="expression" dxfId="6989" priority="5598">
      <formula>$F57="RO-3"</formula>
    </cfRule>
    <cfRule type="expression" dxfId="6988" priority="5597">
      <formula>$F57="RO-2"</formula>
    </cfRule>
    <cfRule type="expression" dxfId="6987" priority="5596">
      <formula>$F57="RO-1"</formula>
    </cfRule>
    <cfRule type="expression" dxfId="6986" priority="5595">
      <formula>$F57="RO-Z"</formula>
    </cfRule>
    <cfRule type="expression" dxfId="6985" priority="5594">
      <formula>$F57="RO-V"</formula>
    </cfRule>
    <cfRule type="expression" dxfId="6984" priority="5593">
      <formula>$F57="Nic"</formula>
    </cfRule>
  </conditionalFormatting>
  <conditionalFormatting sqref="B57:E65">
    <cfRule type="expression" dxfId="6983" priority="5400">
      <formula>$F57="RO-Z"</formula>
    </cfRule>
    <cfRule type="expression" dxfId="6982" priority="5399">
      <formula>$F57="RO-V"</formula>
    </cfRule>
    <cfRule type="expression" dxfId="6981" priority="5398">
      <formula>$F57="Nic"</formula>
    </cfRule>
    <cfRule type="expression" dxfId="6980" priority="6597">
      <formula>$F57="RO-Z"</formula>
    </cfRule>
    <cfRule type="expression" dxfId="6979" priority="6606">
      <formula>$F57="RO-3"</formula>
    </cfRule>
    <cfRule type="expression" dxfId="6978" priority="6605">
      <formula>$F57="RO-2"</formula>
    </cfRule>
    <cfRule type="expression" dxfId="6977" priority="6604">
      <formula>$F57="RO-1"</formula>
    </cfRule>
    <cfRule type="expression" dxfId="6976" priority="6603">
      <formula>$F57="RO-Z"</formula>
    </cfRule>
    <cfRule type="expression" dxfId="6975" priority="6602">
      <formula>$F57="RO-V"</formula>
    </cfRule>
    <cfRule type="expression" dxfId="6974" priority="6601">
      <formula>$F57="Nic"</formula>
    </cfRule>
    <cfRule type="expression" dxfId="6973" priority="6600">
      <formula>$F57="RO-3"</formula>
    </cfRule>
    <cfRule type="expression" dxfId="6972" priority="6599">
      <formula>$F57="RO-2"</formula>
    </cfRule>
    <cfRule type="expression" dxfId="6971" priority="6598">
      <formula>$F57="RO-1"</formula>
    </cfRule>
    <cfRule type="expression" dxfId="6970" priority="5403">
      <formula>$F57="RO-3"</formula>
    </cfRule>
    <cfRule type="expression" dxfId="6969" priority="5402">
      <formula>$F57="RO-2"</formula>
    </cfRule>
    <cfRule type="expression" dxfId="6968" priority="5401">
      <formula>$F57="RO-1"</formula>
    </cfRule>
  </conditionalFormatting>
  <conditionalFormatting sqref="B57:E67">
    <cfRule type="expression" dxfId="6967" priority="5329">
      <formula>$F57="RO-1"</formula>
    </cfRule>
    <cfRule type="expression" dxfId="6966" priority="5331">
      <formula>$F57="RO-3"</formula>
    </cfRule>
    <cfRule type="expression" dxfId="6965" priority="5330">
      <formula>$F57="RO-2"</formula>
    </cfRule>
    <cfRule type="expression" dxfId="6964" priority="5328">
      <formula>$F57="RO-Z"</formula>
    </cfRule>
  </conditionalFormatting>
  <conditionalFormatting sqref="B57:E78">
    <cfRule type="expression" dxfId="6963" priority="5581">
      <formula>$F57="Nic"</formula>
    </cfRule>
    <cfRule type="expression" dxfId="6962" priority="5582">
      <formula>$F57="RO-V"</formula>
    </cfRule>
    <cfRule type="expression" dxfId="6961" priority="5583">
      <formula>$F57="RO-Z"</formula>
    </cfRule>
    <cfRule type="expression" dxfId="6960" priority="5584">
      <formula>$F57="RO-1"</formula>
    </cfRule>
    <cfRule type="expression" dxfId="6959" priority="5586">
      <formula>$F57="RO-3"</formula>
    </cfRule>
    <cfRule type="expression" dxfId="6958" priority="5587">
      <formula>$F57="Nic"</formula>
    </cfRule>
    <cfRule type="expression" dxfId="6957" priority="5588">
      <formula>$F57="RO-V"</formula>
    </cfRule>
    <cfRule type="expression" dxfId="6956" priority="5589">
      <formula>$F57="RO-Z"</formula>
    </cfRule>
    <cfRule type="expression" dxfId="6955" priority="5590">
      <formula>$F57="RO-1"</formula>
    </cfRule>
    <cfRule type="expression" dxfId="6954" priority="5591">
      <formula>$F57="RO-2"</formula>
    </cfRule>
    <cfRule type="expression" dxfId="6953" priority="5592">
      <formula>$F57="RO-3"</formula>
    </cfRule>
    <cfRule type="expression" dxfId="6952" priority="5609">
      <formula>$F57="Nic"</formula>
    </cfRule>
    <cfRule type="expression" dxfId="6951" priority="5610">
      <formula>$F57="RO-V"</formula>
    </cfRule>
    <cfRule type="expression" dxfId="6950" priority="5611">
      <formula>$F57="RO-Z"</formula>
    </cfRule>
    <cfRule type="expression" dxfId="6949" priority="5612">
      <formula>$F57="RO-1"</formula>
    </cfRule>
    <cfRule type="expression" dxfId="6948" priority="5585">
      <formula>$F57="RO-2"</formula>
    </cfRule>
    <cfRule type="expression" dxfId="6947" priority="5613">
      <formula>$F57="RO-2"</formula>
    </cfRule>
    <cfRule type="expression" dxfId="6946" priority="5614">
      <formula>$F57="RO-3"</formula>
    </cfRule>
    <cfRule type="expression" dxfId="6945" priority="5625">
      <formula>$F57="Nic"</formula>
    </cfRule>
    <cfRule type="expression" dxfId="6944" priority="5626">
      <formula>$F57="RO-V"</formula>
    </cfRule>
    <cfRule type="expression" dxfId="6943" priority="5627">
      <formula>$F57="RO-Z"</formula>
    </cfRule>
    <cfRule type="expression" dxfId="6942" priority="5628">
      <formula>$F57="RO-1"</formula>
    </cfRule>
    <cfRule type="expression" dxfId="6941" priority="5629">
      <formula>$F57="RO-2"</formula>
    </cfRule>
    <cfRule type="expression" dxfId="6940" priority="5630">
      <formula>$F57="RO-3"</formula>
    </cfRule>
  </conditionalFormatting>
  <conditionalFormatting sqref="B58:E64 E65">
    <cfRule type="expression" dxfId="6939" priority="5607">
      <formula>$F58="RO-2"</formula>
    </cfRule>
    <cfRule type="expression" dxfId="6938" priority="5608">
      <formula>$F58="RO-3"</formula>
    </cfRule>
    <cfRule type="expression" dxfId="6937" priority="5577">
      <formula>$F58="RO-Z"</formula>
    </cfRule>
    <cfRule type="expression" dxfId="6936" priority="5573">
      <formula>$F58="RO-Z"</formula>
    </cfRule>
    <cfRule type="expression" dxfId="6935" priority="5574">
      <formula>$F58="RO-1"</formula>
    </cfRule>
    <cfRule type="expression" dxfId="6934" priority="5605">
      <formula>$F58="RO-Z"</formula>
    </cfRule>
    <cfRule type="expression" dxfId="6933" priority="5575">
      <formula>$F58="RO-2"</formula>
    </cfRule>
    <cfRule type="expression" dxfId="6932" priority="5576">
      <formula>$F58="RO-3"</formula>
    </cfRule>
    <cfRule type="expression" dxfId="6931" priority="5606">
      <formula>$F58="RO-1"</formula>
    </cfRule>
    <cfRule type="expression" dxfId="6930" priority="5578">
      <formula>$F58="RO-1"</formula>
    </cfRule>
    <cfRule type="expression" dxfId="6929" priority="5579">
      <formula>$F58="RO-2"</formula>
    </cfRule>
    <cfRule type="expression" dxfId="6928" priority="5580">
      <formula>$F58="RO-3"</formula>
    </cfRule>
  </conditionalFormatting>
  <conditionalFormatting sqref="B58:E78">
    <cfRule type="expression" dxfId="6927" priority="5572">
      <formula>$F58="RO-3"</formula>
    </cfRule>
    <cfRule type="expression" dxfId="6926" priority="5622">
      <formula>$F58="RO-1"</formula>
    </cfRule>
    <cfRule type="expression" dxfId="6925" priority="5621">
      <formula>$F58="RO-Z"</formula>
    </cfRule>
    <cfRule type="expression" dxfId="6924" priority="5565">
      <formula>$F58="RO-Z"</formula>
    </cfRule>
    <cfRule type="expression" dxfId="6923" priority="5624">
      <formula>$F58="RO-3"</formula>
    </cfRule>
    <cfRule type="expression" dxfId="6922" priority="5623">
      <formula>$F58="RO-2"</formula>
    </cfRule>
    <cfRule type="expression" dxfId="6921" priority="5569">
      <formula>$F58="RO-Z"</formula>
    </cfRule>
    <cfRule type="expression" dxfId="6920" priority="5566">
      <formula>$F58="RO-1"</formula>
    </cfRule>
    <cfRule type="expression" dxfId="6919" priority="5567">
      <formula>$F58="RO-2"</formula>
    </cfRule>
    <cfRule type="expression" dxfId="6918" priority="5568">
      <formula>$F58="RO-3"</formula>
    </cfRule>
    <cfRule type="expression" dxfId="6917" priority="5561">
      <formula>$F58="RO-Z"</formula>
    </cfRule>
    <cfRule type="expression" dxfId="6916" priority="5562">
      <formula>$F58="RO-1"</formula>
    </cfRule>
    <cfRule type="expression" dxfId="6915" priority="5563">
      <formula>$F58="RO-2"</formula>
    </cfRule>
    <cfRule type="expression" dxfId="6914" priority="5564">
      <formula>$F58="RO-3"</formula>
    </cfRule>
    <cfRule type="expression" dxfId="6913" priority="5570">
      <formula>$F58="RO-1"</formula>
    </cfRule>
    <cfRule type="expression" dxfId="6912" priority="5571">
      <formula>$F58="RO-2"</formula>
    </cfRule>
  </conditionalFormatting>
  <conditionalFormatting sqref="B65:E65">
    <cfRule type="expression" dxfId="6911" priority="5179">
      <formula>$F65="RO-V"</formula>
    </cfRule>
    <cfRule type="expression" dxfId="6910" priority="5178">
      <formula>$F65="Nic"</formula>
    </cfRule>
    <cfRule type="expression" dxfId="6909" priority="5177">
      <formula>$F65="RO-3"</formula>
    </cfRule>
    <cfRule type="expression" dxfId="6908" priority="5176">
      <formula>$F65="RO-2"</formula>
    </cfRule>
    <cfRule type="expression" dxfId="6907" priority="5175">
      <formula>$F65="RO-1"</formula>
    </cfRule>
    <cfRule type="expression" dxfId="6906" priority="5174">
      <formula>$F65="RO-Z"</formula>
    </cfRule>
  </conditionalFormatting>
  <conditionalFormatting sqref="B65:E66">
    <cfRule type="expression" dxfId="6905" priority="5183">
      <formula>$F65="RO-3"</formula>
    </cfRule>
    <cfRule type="expression" dxfId="6904" priority="5182">
      <formula>$F65="RO-2"</formula>
    </cfRule>
    <cfRule type="expression" dxfId="6903" priority="5181">
      <formula>$F65="RO-1"</formula>
    </cfRule>
    <cfRule type="expression" dxfId="6902" priority="5180">
      <formula>$F65="RO-Z"</formula>
    </cfRule>
  </conditionalFormatting>
  <conditionalFormatting sqref="B66:E66">
    <cfRule type="expression" dxfId="6901" priority="5327">
      <formula>$F66="RO-V"</formula>
    </cfRule>
    <cfRule type="expression" dxfId="6900" priority="5326">
      <formula>$F66="Nic"</formula>
    </cfRule>
    <cfRule type="expression" dxfId="6899" priority="5215">
      <formula>$F66="RO-V"</formula>
    </cfRule>
    <cfRule type="expression" dxfId="6898" priority="5214">
      <formula>$F66="Nic"</formula>
    </cfRule>
  </conditionalFormatting>
  <conditionalFormatting sqref="B66:E67">
    <cfRule type="expression" dxfId="6897" priority="5216">
      <formula>$F66="RO-Z"</formula>
    </cfRule>
    <cfRule type="expression" dxfId="6896" priority="5295">
      <formula>$F66="RO-3"</formula>
    </cfRule>
    <cfRule type="expression" dxfId="6895" priority="5294">
      <formula>$F66="RO-2"</formula>
    </cfRule>
    <cfRule type="expression" dxfId="6894" priority="5293">
      <formula>$F66="RO-1"</formula>
    </cfRule>
    <cfRule type="expression" dxfId="6893" priority="5292">
      <formula>$F66="RO-Z"</formula>
    </cfRule>
    <cfRule type="expression" dxfId="6892" priority="5219">
      <formula>$F66="RO-3"</formula>
    </cfRule>
    <cfRule type="expression" dxfId="6891" priority="5218">
      <formula>$F66="RO-2"</formula>
    </cfRule>
    <cfRule type="expression" dxfId="6890" priority="5217">
      <formula>$F66="RO-1"</formula>
    </cfRule>
  </conditionalFormatting>
  <conditionalFormatting sqref="B67:E67">
    <cfRule type="expression" dxfId="6889" priority="5365">
      <formula>$F67="RO-1"</formula>
    </cfRule>
    <cfRule type="expression" dxfId="6888" priority="5364">
      <formula>$F67="RO-Z"</formula>
    </cfRule>
    <cfRule type="expression" dxfId="6887" priority="5363">
      <formula>$F67="RO-V"</formula>
    </cfRule>
    <cfRule type="expression" dxfId="6886" priority="5362">
      <formula>$F67="Nic"</formula>
    </cfRule>
    <cfRule type="expression" dxfId="6885" priority="5291">
      <formula>$F67="RO-V"</formula>
    </cfRule>
    <cfRule type="expression" dxfId="6884" priority="5290">
      <formula>$F67="Nic"</formula>
    </cfRule>
    <cfRule type="expression" dxfId="6883" priority="5367">
      <formula>$F67="RO-3"</formula>
    </cfRule>
    <cfRule type="expression" dxfId="6882" priority="5366">
      <formula>$F67="RO-2"</formula>
    </cfRule>
  </conditionalFormatting>
  <conditionalFormatting sqref="B67:E74 E75 B75:C86">
    <cfRule type="expression" dxfId="6881" priority="6500">
      <formula>$F67="RO-3"</formula>
    </cfRule>
    <cfRule type="expression" dxfId="6880" priority="6498">
      <formula>$F67="RO-1"</formula>
    </cfRule>
    <cfRule type="expression" dxfId="6879" priority="6473">
      <formula>$F67="Nic"</formula>
    </cfRule>
    <cfRule type="expression" dxfId="6878" priority="6477">
      <formula>$F67="RO-2"</formula>
    </cfRule>
    <cfRule type="expression" dxfId="6877" priority="6475">
      <formula>$F67="RO-Z"</formula>
    </cfRule>
    <cfRule type="expression" dxfId="6876" priority="6495">
      <formula>$F67="Nic"</formula>
    </cfRule>
    <cfRule type="expression" dxfId="6875" priority="6496">
      <formula>$F67="RO-V"</formula>
    </cfRule>
    <cfRule type="expression" dxfId="6874" priority="6484">
      <formula>$F67="RO-3"</formula>
    </cfRule>
    <cfRule type="expression" dxfId="6873" priority="6483">
      <formula>$F67="RO-2"</formula>
    </cfRule>
    <cfRule type="expression" dxfId="6872" priority="6482">
      <formula>$F67="RO-1"</formula>
    </cfRule>
    <cfRule type="expression" dxfId="6871" priority="6481">
      <formula>$F67="RO-Z"</formula>
    </cfRule>
    <cfRule type="expression" dxfId="6870" priority="6480">
      <formula>$F67="RO-V"</formula>
    </cfRule>
    <cfRule type="expression" dxfId="6869" priority="6479">
      <formula>$F67="Nic"</formula>
    </cfRule>
    <cfRule type="expression" dxfId="6868" priority="6478">
      <formula>$F67="RO-3"</formula>
    </cfRule>
    <cfRule type="expression" dxfId="6867" priority="6497">
      <formula>$F67="RO-Z"</formula>
    </cfRule>
    <cfRule type="expression" dxfId="6866" priority="6476">
      <formula>$F67="RO-1"</formula>
    </cfRule>
    <cfRule type="expression" dxfId="6865" priority="6474">
      <formula>$F67="RO-V"</formula>
    </cfRule>
    <cfRule type="expression" dxfId="6864" priority="6499">
      <formula>$F67="RO-2"</formula>
    </cfRule>
  </conditionalFormatting>
  <conditionalFormatting sqref="B67:E75 B76:C86">
    <cfRule type="expression" dxfId="6863" priority="6317">
      <formula>$F67="RO-Z"</formula>
    </cfRule>
    <cfRule type="expression" dxfId="6862" priority="6320">
      <formula>$F67="RO-3"</formula>
    </cfRule>
    <cfRule type="expression" dxfId="6861" priority="6319">
      <formula>$F67="RO-2"</formula>
    </cfRule>
    <cfRule type="expression" dxfId="6860" priority="6318">
      <formula>$F67="RO-1"</formula>
    </cfRule>
    <cfRule type="expression" dxfId="6859" priority="6316">
      <formula>$F67="RO-V"</formula>
    </cfRule>
  </conditionalFormatting>
  <conditionalFormatting sqref="B67:E77">
    <cfRule type="expression" dxfId="6858" priority="6242">
      <formula>$F67="RO-1"</formula>
    </cfRule>
    <cfRule type="expression" dxfId="6857" priority="6241">
      <formula>$F67="RO-Z"</formula>
    </cfRule>
    <cfRule type="expression" dxfId="6856" priority="6243">
      <formula>$F67="RO-2"</formula>
    </cfRule>
    <cfRule type="expression" dxfId="6855" priority="6244">
      <formula>$F67="RO-3"</formula>
    </cfRule>
  </conditionalFormatting>
  <conditionalFormatting sqref="B67:E81 B82:C86">
    <cfRule type="expression" dxfId="6854" priority="6491">
      <formula>$F67="RO-Z"</formula>
    </cfRule>
    <cfRule type="expression" dxfId="6853" priority="6490">
      <formula>$F67="RO-V"</formula>
    </cfRule>
    <cfRule type="expression" dxfId="6852" priority="6489">
      <formula>$F67="Nic"</formula>
    </cfRule>
    <cfRule type="expression" dxfId="6851" priority="6467">
      <formula>$F67="Nic"</formula>
    </cfRule>
    <cfRule type="expression" dxfId="6850" priority="6466">
      <formula>$F67="RO-3"</formula>
    </cfRule>
    <cfRule type="expression" dxfId="6849" priority="6465">
      <formula>$F67="RO-2"</formula>
    </cfRule>
    <cfRule type="expression" dxfId="6848" priority="6464">
      <formula>$F67="RO-1"</formula>
    </cfRule>
    <cfRule type="expression" dxfId="6847" priority="6463">
      <formula>$F67="RO-Z"</formula>
    </cfRule>
    <cfRule type="expression" dxfId="6846" priority="6472">
      <formula>$F67="RO-3"</formula>
    </cfRule>
    <cfRule type="expression" dxfId="6845" priority="6461">
      <formula>$F67="Nic"</formula>
    </cfRule>
    <cfRule type="expression" dxfId="6844" priority="6493">
      <formula>$F67="RO-2"</formula>
    </cfRule>
    <cfRule type="expression" dxfId="6843" priority="6471">
      <formula>$F67="RO-2"</formula>
    </cfRule>
    <cfRule type="expression" dxfId="6842" priority="6470">
      <formula>$F67="RO-1"</formula>
    </cfRule>
    <cfRule type="expression" dxfId="6841" priority="6469">
      <formula>$F67="RO-Z"</formula>
    </cfRule>
    <cfRule type="expression" dxfId="6840" priority="6468">
      <formula>$F67="RO-V"</formula>
    </cfRule>
    <cfRule type="expression" dxfId="6839" priority="6492">
      <formula>$F67="RO-1"</formula>
    </cfRule>
    <cfRule type="expression" dxfId="6838" priority="6494">
      <formula>$F67="RO-3"</formula>
    </cfRule>
    <cfRule type="expression" dxfId="6837" priority="6462">
      <formula>$F67="RO-V"</formula>
    </cfRule>
  </conditionalFormatting>
  <conditionalFormatting sqref="B67:E90">
    <cfRule type="expression" dxfId="6836" priority="6505">
      <formula>$F67="Nic"</formula>
    </cfRule>
    <cfRule type="expression" dxfId="6835" priority="6510">
      <formula>$F67="RO-3"</formula>
    </cfRule>
    <cfRule type="expression" dxfId="6834" priority="6509">
      <formula>$F67="RO-2"</formula>
    </cfRule>
    <cfRule type="expression" dxfId="6833" priority="6507">
      <formula>$F67="RO-Z"</formula>
    </cfRule>
    <cfRule type="expression" dxfId="6832" priority="6506">
      <formula>$F67="RO-V"</formula>
    </cfRule>
    <cfRule type="expression" dxfId="6831" priority="6508">
      <formula>$F67="RO-1"</formula>
    </cfRule>
  </conditionalFormatting>
  <conditionalFormatting sqref="B68:E74 E75 B75:C86">
    <cfRule type="expression" dxfId="6830" priority="6488">
      <formula>$F68="RO-3"</formula>
    </cfRule>
    <cfRule type="expression" dxfId="6829" priority="6487">
      <formula>$F68="RO-2"</formula>
    </cfRule>
    <cfRule type="expression" dxfId="6828" priority="6486">
      <formula>$F68="RO-1"</formula>
    </cfRule>
    <cfRule type="expression" dxfId="6827" priority="6485">
      <formula>$F68="RO-Z"</formula>
    </cfRule>
    <cfRule type="expression" dxfId="6826" priority="6453">
      <formula>$F68="RO-Z"</formula>
    </cfRule>
    <cfRule type="expression" dxfId="6825" priority="6454">
      <formula>$F68="RO-1"</formula>
    </cfRule>
    <cfRule type="expression" dxfId="6824" priority="6459">
      <formula>$F68="RO-2"</formula>
    </cfRule>
    <cfRule type="expression" dxfId="6823" priority="6460">
      <formula>$F68="RO-3"</formula>
    </cfRule>
    <cfRule type="expression" dxfId="6822" priority="6456">
      <formula>$F68="RO-3"</formula>
    </cfRule>
    <cfRule type="expression" dxfId="6821" priority="6457">
      <formula>$F68="RO-Z"</formula>
    </cfRule>
    <cfRule type="expression" dxfId="6820" priority="6458">
      <formula>$F68="RO-1"</formula>
    </cfRule>
    <cfRule type="expression" dxfId="6819" priority="6455">
      <formula>$F68="RO-2"</formula>
    </cfRule>
  </conditionalFormatting>
  <conditionalFormatting sqref="B68:E75 E76">
    <cfRule type="expression" dxfId="6818" priority="5170">
      <formula>$F68="RO-Z"</formula>
    </cfRule>
    <cfRule type="expression" dxfId="6817" priority="5163">
      <formula>$F68="RO-3"</formula>
    </cfRule>
    <cfRule type="expression" dxfId="6816" priority="5162">
      <formula>$F68="RO-2"</formula>
    </cfRule>
    <cfRule type="expression" dxfId="6815" priority="5171">
      <formula>$F68="RO-1"</formula>
    </cfRule>
    <cfRule type="expression" dxfId="6814" priority="5172">
      <formula>$F68="RO-2"</formula>
    </cfRule>
    <cfRule type="expression" dxfId="6813" priority="5169">
      <formula>$F68="RO-V"</formula>
    </cfRule>
    <cfRule type="expression" dxfId="6812" priority="5168">
      <formula>$F68="Nic"</formula>
    </cfRule>
    <cfRule type="expression" dxfId="6811" priority="5152">
      <formula>$F68="Nic"</formula>
    </cfRule>
    <cfRule type="expression" dxfId="6810" priority="5153">
      <formula>$F68="RO-V"</formula>
    </cfRule>
    <cfRule type="expression" dxfId="6809" priority="5154">
      <formula>$F68="RO-Z"</formula>
    </cfRule>
    <cfRule type="expression" dxfId="6808" priority="5155">
      <formula>$F68="RO-1"</formula>
    </cfRule>
    <cfRule type="expression" dxfId="6807" priority="5156">
      <formula>$F68="RO-2"</formula>
    </cfRule>
    <cfRule type="expression" dxfId="6806" priority="5157">
      <formula>$F68="RO-3"</formula>
    </cfRule>
    <cfRule type="expression" dxfId="6805" priority="5160">
      <formula>$F68="RO-Z"</formula>
    </cfRule>
    <cfRule type="expression" dxfId="6804" priority="5173">
      <formula>$F68="RO-3"</formula>
    </cfRule>
    <cfRule type="expression" dxfId="6803" priority="5158">
      <formula>$F68="Nic"</formula>
    </cfRule>
    <cfRule type="expression" dxfId="6802" priority="5159">
      <formula>$F68="RO-V"</formula>
    </cfRule>
    <cfRule type="expression" dxfId="6801" priority="5161">
      <formula>$F68="RO-1"</formula>
    </cfRule>
  </conditionalFormatting>
  <conditionalFormatting sqref="B68:E76">
    <cfRule type="expression" dxfId="6800" priority="5138">
      <formula>$F68="Nic"</formula>
    </cfRule>
    <cfRule type="expression" dxfId="6799" priority="5142">
      <formula>$F68="RO-2"</formula>
    </cfRule>
    <cfRule type="expression" dxfId="6798" priority="5140">
      <formula>$F68="RO-Z"</formula>
    </cfRule>
    <cfRule type="expression" dxfId="6797" priority="5139">
      <formula>$F68="RO-V"</formula>
    </cfRule>
    <cfRule type="expression" dxfId="6796" priority="5141">
      <formula>$F68="RO-1"</formula>
    </cfRule>
    <cfRule type="expression" dxfId="6795" priority="5143">
      <formula>$F68="RO-3"</formula>
    </cfRule>
  </conditionalFormatting>
  <conditionalFormatting sqref="B68:E78">
    <cfRule type="expression" dxfId="6794" priority="5071">
      <formula>$F68="RO-3"</formula>
    </cfRule>
    <cfRule type="expression" dxfId="6793" priority="5068">
      <formula>$F68="RO-Z"</formula>
    </cfRule>
    <cfRule type="expression" dxfId="6792" priority="5069">
      <formula>$F68="RO-1"</formula>
    </cfRule>
    <cfRule type="expression" dxfId="6791" priority="5070">
      <formula>$F68="RO-2"</formula>
    </cfRule>
  </conditionalFormatting>
  <conditionalFormatting sqref="B68:E81 B82:C86">
    <cfRule type="expression" dxfId="6790" priority="6443">
      <formula>$F68="RO-2"</formula>
    </cfRule>
    <cfRule type="expression" dxfId="6789" priority="6442">
      <formula>$F68="RO-1"</formula>
    </cfRule>
    <cfRule type="expression" dxfId="6788" priority="6450">
      <formula>$F68="RO-1"</formula>
    </cfRule>
    <cfRule type="expression" dxfId="6787" priority="6444">
      <formula>$F68="RO-3"</formula>
    </cfRule>
    <cfRule type="expression" dxfId="6786" priority="6451">
      <formula>$F68="RO-2"</formula>
    </cfRule>
    <cfRule type="expression" dxfId="6785" priority="6445">
      <formula>$F68="RO-Z"</formula>
    </cfRule>
    <cfRule type="expression" dxfId="6784" priority="6446">
      <formula>$F68="RO-1"</formula>
    </cfRule>
    <cfRule type="expression" dxfId="6783" priority="6447">
      <formula>$F68="RO-2"</formula>
    </cfRule>
    <cfRule type="expression" dxfId="6782" priority="6448">
      <formula>$F68="RO-3"</formula>
    </cfRule>
    <cfRule type="expression" dxfId="6781" priority="6449">
      <formula>$F68="RO-Z"</formula>
    </cfRule>
    <cfRule type="expression" dxfId="6780" priority="6452">
      <formula>$F68="RO-3"</formula>
    </cfRule>
  </conditionalFormatting>
  <conditionalFormatting sqref="B68:E90">
    <cfRule type="expression" dxfId="6779" priority="6501">
      <formula>$F68="RO-Z"</formula>
    </cfRule>
    <cfRule type="expression" dxfId="6778" priority="6504">
      <formula>$F68="RO-3"</formula>
    </cfRule>
    <cfRule type="expression" dxfId="6777" priority="6502">
      <formula>$F68="RO-1"</formula>
    </cfRule>
    <cfRule type="expression" dxfId="6776" priority="6503">
      <formula>$F68="RO-2"</formula>
    </cfRule>
  </conditionalFormatting>
  <conditionalFormatting sqref="B69:E69">
    <cfRule type="expression" dxfId="6775" priority="5252">
      <formula>$F69="RO-2"</formula>
    </cfRule>
    <cfRule type="expression" dxfId="6774" priority="5251">
      <formula>$F69="RO-1"</formula>
    </cfRule>
    <cfRule type="expression" dxfId="6773" priority="5250">
      <formula>$F69="RO-Z"</formula>
    </cfRule>
    <cfRule type="expression" dxfId="6772" priority="5256">
      <formula>$F69="RO-Z"</formula>
    </cfRule>
    <cfRule type="expression" dxfId="6771" priority="5259">
      <formula>$F69="RO-3"</formula>
    </cfRule>
    <cfRule type="expression" dxfId="6770" priority="5258">
      <formula>$F69="RO-2"</formula>
    </cfRule>
    <cfRule type="expression" dxfId="6769" priority="5257">
      <formula>$F69="RO-1"</formula>
    </cfRule>
    <cfRule type="expression" dxfId="6768" priority="5255">
      <formula>$F69="RO-V"</formula>
    </cfRule>
    <cfRule type="expression" dxfId="6767" priority="5254">
      <formula>$F69="Nic"</formula>
    </cfRule>
    <cfRule type="expression" dxfId="6766" priority="5253">
      <formula>$F69="RO-3"</formula>
    </cfRule>
  </conditionalFormatting>
  <conditionalFormatting sqref="B69:E75 E76">
    <cfRule type="expression" dxfId="6765" priority="5147">
      <formula>$F69="RO-3"</formula>
    </cfRule>
    <cfRule type="expression" dxfId="6764" priority="5148">
      <formula>$F69="RO-Z"</formula>
    </cfRule>
    <cfRule type="expression" dxfId="6763" priority="5144">
      <formula>$F69="RO-Z"</formula>
    </cfRule>
    <cfRule type="expression" dxfId="6762" priority="5164">
      <formula>$F69="RO-Z"</formula>
    </cfRule>
    <cfRule type="expression" dxfId="6761" priority="5165">
      <formula>$F69="RO-1"</formula>
    </cfRule>
    <cfRule type="expression" dxfId="6760" priority="5149">
      <formula>$F69="RO-1"</formula>
    </cfRule>
    <cfRule type="expression" dxfId="6759" priority="5146">
      <formula>$F69="RO-2"</formula>
    </cfRule>
    <cfRule type="expression" dxfId="6758" priority="5145">
      <formula>$F69="RO-1"</formula>
    </cfRule>
    <cfRule type="expression" dxfId="6757" priority="5150">
      <formula>$F69="RO-2"</formula>
    </cfRule>
    <cfRule type="expression" dxfId="6756" priority="5151">
      <formula>$F69="RO-3"</formula>
    </cfRule>
    <cfRule type="expression" dxfId="6755" priority="5167">
      <formula>$F69="RO-3"</formula>
    </cfRule>
    <cfRule type="expression" dxfId="6754" priority="5166">
      <formula>$F69="RO-2"</formula>
    </cfRule>
  </conditionalFormatting>
  <conditionalFormatting sqref="B73:E73">
    <cfRule type="expression" dxfId="6753" priority="5539">
      <formula>$F73="Nic"</formula>
    </cfRule>
    <cfRule type="expression" dxfId="6752" priority="5538">
      <formula>$F73="RO-3"</formula>
    </cfRule>
    <cfRule type="expression" dxfId="6751" priority="5545">
      <formula>$F73="RO-Z"</formula>
    </cfRule>
    <cfRule type="expression" dxfId="6750" priority="5546">
      <formula>$F73="RO-1"</formula>
    </cfRule>
    <cfRule type="expression" dxfId="6749" priority="5547">
      <formula>$F73="RO-2"</formula>
    </cfRule>
    <cfRule type="expression" dxfId="6748" priority="5548">
      <formula>$F73="RO-3"</formula>
    </cfRule>
    <cfRule type="expression" dxfId="6747" priority="5549">
      <formula>$F73="Nic"</formula>
    </cfRule>
    <cfRule type="expression" dxfId="6746" priority="5553">
      <formula>$F73="RO-2"</formula>
    </cfRule>
    <cfRule type="expression" dxfId="6745" priority="5552">
      <formula>$F73="RO-1"</formula>
    </cfRule>
    <cfRule type="expression" dxfId="6744" priority="5522">
      <formula>$F73="RO-V"</formula>
    </cfRule>
    <cfRule type="expression" dxfId="6743" priority="5551">
      <formula>$F73="RO-Z"</formula>
    </cfRule>
    <cfRule type="expression" dxfId="6742" priority="5540">
      <formula>$F73="RO-V"</formula>
    </cfRule>
    <cfRule type="expression" dxfId="6741" priority="5541">
      <formula>$F73="RO-Z"</formula>
    </cfRule>
    <cfRule type="expression" dxfId="6740" priority="5524">
      <formula>$F73="RO-1"</formula>
    </cfRule>
    <cfRule type="expression" dxfId="6739" priority="5523">
      <formula>$F73="RO-Z"</formula>
    </cfRule>
    <cfRule type="expression" dxfId="6738" priority="5521">
      <formula>$F73="Nic"</formula>
    </cfRule>
    <cfRule type="expression" dxfId="6737" priority="5520">
      <formula>$F73="RO-3"</formula>
    </cfRule>
    <cfRule type="expression" dxfId="6736" priority="5519">
      <formula>$F73="RO-2"</formula>
    </cfRule>
    <cfRule type="expression" dxfId="6735" priority="5518">
      <formula>$F73="RO-1"</formula>
    </cfRule>
    <cfRule type="expression" dxfId="6734" priority="5517">
      <formula>$F73="RO-Z"</formula>
    </cfRule>
    <cfRule type="expression" dxfId="6733" priority="5516">
      <formula>$F73="RO-3"</formula>
    </cfRule>
    <cfRule type="expression" dxfId="6732" priority="5515">
      <formula>$F73="RO-2"</formula>
    </cfRule>
    <cfRule type="expression" dxfId="6731" priority="5514">
      <formula>$F73="RO-1"</formula>
    </cfRule>
    <cfRule type="expression" dxfId="6730" priority="5513">
      <formula>$F73="RO-Z"</formula>
    </cfRule>
    <cfRule type="expression" dxfId="6729" priority="5512">
      <formula>$F73="RO-3"</formula>
    </cfRule>
    <cfRule type="expression" dxfId="6728" priority="5510">
      <formula>$F73="RO-1"</formula>
    </cfRule>
    <cfRule type="expression" dxfId="6727" priority="5509">
      <formula>$F73="RO-Z"</formula>
    </cfRule>
    <cfRule type="expression" dxfId="6726" priority="5508">
      <formula>$F73="RO-3"</formula>
    </cfRule>
    <cfRule type="expression" dxfId="6725" priority="5507">
      <formula>$F73="RO-2"</formula>
    </cfRule>
    <cfRule type="expression" dxfId="6724" priority="5506">
      <formula>$F73="RO-1"</formula>
    </cfRule>
    <cfRule type="expression" dxfId="6723" priority="5505">
      <formula>$F73="RO-Z"</formula>
    </cfRule>
    <cfRule type="expression" dxfId="6722" priority="5504">
      <formula>$F73="RO-3"</formula>
    </cfRule>
    <cfRule type="expression" dxfId="6721" priority="5511">
      <formula>$F73="RO-2"</formula>
    </cfRule>
    <cfRule type="expression" dxfId="6720" priority="5550">
      <formula>$F73="RO-V"</formula>
    </cfRule>
    <cfRule type="expression" dxfId="6719" priority="5529">
      <formula>$F73="RO-Z"</formula>
    </cfRule>
    <cfRule type="expression" dxfId="6718" priority="5528">
      <formula>$F73="RO-V"</formula>
    </cfRule>
    <cfRule type="expression" dxfId="6717" priority="5527">
      <formula>$F73="Nic"</formula>
    </cfRule>
    <cfRule type="expression" dxfId="6716" priority="5526">
      <formula>$F73="RO-3"</formula>
    </cfRule>
    <cfRule type="expression" dxfId="6715" priority="5503">
      <formula>$F73="RO-2"</formula>
    </cfRule>
    <cfRule type="expression" dxfId="6714" priority="5502">
      <formula>$F73="RO-1"</formula>
    </cfRule>
    <cfRule type="expression" dxfId="6713" priority="5501">
      <formula>$F73="RO-Z"</formula>
    </cfRule>
    <cfRule type="expression" dxfId="6712" priority="5525">
      <formula>$F73="RO-2"</formula>
    </cfRule>
    <cfRule type="expression" dxfId="6711" priority="5537">
      <formula>$F73="RO-2"</formula>
    </cfRule>
    <cfRule type="expression" dxfId="6710" priority="5536">
      <formula>$F73="RO-1"</formula>
    </cfRule>
    <cfRule type="expression" dxfId="6709" priority="5535">
      <formula>$F73="RO-Z"</formula>
    </cfRule>
    <cfRule type="expression" dxfId="6708" priority="5534">
      <formula>$F73="RO-V"</formula>
    </cfRule>
    <cfRule type="expression" dxfId="6707" priority="5533">
      <formula>$F73="Nic"</formula>
    </cfRule>
    <cfRule type="expression" dxfId="6706" priority="5532">
      <formula>$F73="RO-3"</formula>
    </cfRule>
    <cfRule type="expression" dxfId="6705" priority="5531">
      <formula>$F73="RO-2"</formula>
    </cfRule>
    <cfRule type="expression" dxfId="6704" priority="5530">
      <formula>$F73="RO-1"</formula>
    </cfRule>
    <cfRule type="expression" dxfId="6703" priority="5560">
      <formula>$F73="RO-3"</formula>
    </cfRule>
    <cfRule type="expression" dxfId="6702" priority="5559">
      <formula>$F73="RO-2"</formula>
    </cfRule>
    <cfRule type="expression" dxfId="6701" priority="5558">
      <formula>$F73="RO-1"</formula>
    </cfRule>
    <cfRule type="expression" dxfId="6700" priority="5557">
      <formula>$F73="RO-Z"</formula>
    </cfRule>
    <cfRule type="expression" dxfId="6699" priority="5556">
      <formula>$F73="RO-V"</formula>
    </cfRule>
    <cfRule type="expression" dxfId="6698" priority="5555">
      <formula>$F73="Nic"</formula>
    </cfRule>
    <cfRule type="expression" dxfId="6697" priority="5554">
      <formula>$F73="RO-3"</formula>
    </cfRule>
    <cfRule type="expression" dxfId="6696" priority="5542">
      <formula>$F73="RO-1"</formula>
    </cfRule>
    <cfRule type="expression" dxfId="6695" priority="5543">
      <formula>$F73="RO-2"</formula>
    </cfRule>
    <cfRule type="expression" dxfId="6694" priority="5544">
      <formula>$F73="RO-3"</formula>
    </cfRule>
  </conditionalFormatting>
  <conditionalFormatting sqref="B76:E76">
    <cfRule type="expression" dxfId="6693" priority="4959">
      <formula>$F76="RO-V"</formula>
    </cfRule>
    <cfRule type="expression" dxfId="6692" priority="4958">
      <formula>$F76="Nic"</formula>
    </cfRule>
    <cfRule type="expression" dxfId="6691" priority="4957">
      <formula>$F76="RO-3"</formula>
    </cfRule>
    <cfRule type="expression" dxfId="6690" priority="4955">
      <formula>$F76="RO-1"</formula>
    </cfRule>
    <cfRule type="expression" dxfId="6689" priority="4954">
      <formula>$F76="RO-Z"</formula>
    </cfRule>
    <cfRule type="expression" dxfId="6688" priority="6236">
      <formula>$F76="RO-1"</formula>
    </cfRule>
    <cfRule type="expression" dxfId="6687" priority="6235">
      <formula>$F76="RO-Z"</formula>
    </cfRule>
    <cfRule type="expression" dxfId="6686" priority="6240">
      <formula>$F76="RO-V"</formula>
    </cfRule>
    <cfRule type="expression" dxfId="6685" priority="4956">
      <formula>$F76="RO-2"</formula>
    </cfRule>
    <cfRule type="expression" dxfId="6684" priority="6239">
      <formula>$F76="Nic"</formula>
    </cfRule>
    <cfRule type="expression" dxfId="6683" priority="6238">
      <formula>$F76="RO-3"</formula>
    </cfRule>
    <cfRule type="expression" dxfId="6682" priority="6237">
      <formula>$F76="RO-2"</formula>
    </cfRule>
  </conditionalFormatting>
  <conditionalFormatting sqref="B76:E77">
    <cfRule type="expression" dxfId="6681" priority="4963">
      <formula>$F76="RO-3"</formula>
    </cfRule>
    <cfRule type="expression" dxfId="6680" priority="4962">
      <formula>$F76="RO-2"</formula>
    </cfRule>
    <cfRule type="expression" dxfId="6679" priority="4961">
      <formula>$F76="RO-1"</formula>
    </cfRule>
    <cfRule type="expression" dxfId="6678" priority="4960">
      <formula>$F76="RO-Z"</formula>
    </cfRule>
  </conditionalFormatting>
  <conditionalFormatting sqref="B77:E77">
    <cfRule type="expression" dxfId="6677" priority="6279">
      <formula>$F77="RO-2"</formula>
    </cfRule>
    <cfRule type="expression" dxfId="6676" priority="6280">
      <formula>$F77="RO-3"</formula>
    </cfRule>
    <cfRule type="expression" dxfId="6675" priority="5067">
      <formula>$F77="RO-V"</formula>
    </cfRule>
    <cfRule type="expression" dxfId="6674" priority="5066">
      <formula>$F77="Nic"</formula>
    </cfRule>
    <cfRule type="expression" dxfId="6673" priority="4995">
      <formula>$F77="RO-V"</formula>
    </cfRule>
    <cfRule type="expression" dxfId="6672" priority="4994">
      <formula>$F77="Nic"</formula>
    </cfRule>
    <cfRule type="expression" dxfId="6671" priority="6275">
      <formula>$F77="Nic"</formula>
    </cfRule>
    <cfRule type="expression" dxfId="6670" priority="6276">
      <formula>$F77="RO-V"</formula>
    </cfRule>
    <cfRule type="expression" dxfId="6669" priority="6277">
      <formula>$F77="RO-Z"</formula>
    </cfRule>
    <cfRule type="expression" dxfId="6668" priority="6278">
      <formula>$F77="RO-1"</formula>
    </cfRule>
  </conditionalFormatting>
  <conditionalFormatting sqref="B77:E78">
    <cfRule type="expression" dxfId="6667" priority="5035">
      <formula>$F77="RO-3"</formula>
    </cfRule>
    <cfRule type="expression" dxfId="6666" priority="5477">
      <formula>$F77="RO-2"</formula>
    </cfRule>
    <cfRule type="expression" dxfId="6665" priority="5478">
      <formula>$F77="RO-3"</formula>
    </cfRule>
    <cfRule type="expression" dxfId="6664" priority="4999">
      <formula>$F77="RO-3"</formula>
    </cfRule>
    <cfRule type="expression" dxfId="6663" priority="4998">
      <formula>$F77="RO-2"</formula>
    </cfRule>
    <cfRule type="expression" dxfId="6662" priority="5479">
      <formula>$F77="Nic"</formula>
    </cfRule>
    <cfRule type="expression" dxfId="6661" priority="5480">
      <formula>$F77="RO-V"</formula>
    </cfRule>
    <cfRule type="expression" dxfId="6660" priority="5484">
      <formula>$F77="RO-3"</formula>
    </cfRule>
    <cfRule type="expression" dxfId="6659" priority="5466">
      <formula>$F77="RO-3"</formula>
    </cfRule>
    <cfRule type="expression" dxfId="6658" priority="5034">
      <formula>$F77="RO-2"</formula>
    </cfRule>
    <cfRule type="expression" dxfId="6657" priority="5483">
      <formula>$F77="RO-2"</formula>
    </cfRule>
    <cfRule type="expression" dxfId="6656" priority="5461">
      <formula>$F77="Nic"</formula>
    </cfRule>
    <cfRule type="expression" dxfId="6655" priority="5462">
      <formula>$F77="RO-V"</formula>
    </cfRule>
    <cfRule type="expression" dxfId="6654" priority="5463">
      <formula>$F77="RO-Z"</formula>
    </cfRule>
    <cfRule type="expression" dxfId="6653" priority="5490">
      <formula>$F77="RO-V"</formula>
    </cfRule>
    <cfRule type="expression" dxfId="6652" priority="5464">
      <formula>$F77="RO-1"</formula>
    </cfRule>
    <cfRule type="expression" dxfId="6651" priority="5465">
      <formula>$F77="RO-2"</formula>
    </cfRule>
    <cfRule type="expression" dxfId="6650" priority="5467">
      <formula>$F77="Nic"</formula>
    </cfRule>
    <cfRule type="expression" dxfId="6649" priority="5468">
      <formula>$F77="RO-V"</formula>
    </cfRule>
    <cfRule type="expression" dxfId="6648" priority="4997">
      <formula>$F77="RO-1"</formula>
    </cfRule>
    <cfRule type="expression" dxfId="6647" priority="4996">
      <formula>$F77="RO-Z"</formula>
    </cfRule>
    <cfRule type="expression" dxfId="6646" priority="5481">
      <formula>$F77="RO-Z"</formula>
    </cfRule>
    <cfRule type="expression" dxfId="6645" priority="5482">
      <formula>$F77="RO-1"</formula>
    </cfRule>
    <cfRule type="expression" dxfId="6644" priority="5469">
      <formula>$F77="RO-Z"</formula>
    </cfRule>
    <cfRule type="expression" dxfId="6643" priority="5470">
      <formula>$F77="RO-1"</formula>
    </cfRule>
    <cfRule type="expression" dxfId="6642" priority="5033">
      <formula>$F77="RO-1"</formula>
    </cfRule>
    <cfRule type="expression" dxfId="6641" priority="5032">
      <formula>$F77="RO-Z"</formula>
    </cfRule>
    <cfRule type="expression" dxfId="6640" priority="5471">
      <formula>$F77="RO-2"</formula>
    </cfRule>
    <cfRule type="expression" dxfId="6639" priority="5472">
      <formula>$F77="RO-3"</formula>
    </cfRule>
    <cfRule type="expression" dxfId="6638" priority="5473">
      <formula>$F77="Nic"</formula>
    </cfRule>
    <cfRule type="expression" dxfId="6637" priority="5474">
      <formula>$F77="RO-V"</formula>
    </cfRule>
    <cfRule type="expression" dxfId="6636" priority="5475">
      <formula>$F77="RO-Z"</formula>
    </cfRule>
    <cfRule type="expression" dxfId="6635" priority="5476">
      <formula>$F77="RO-1"</formula>
    </cfRule>
    <cfRule type="expression" dxfId="6634" priority="5489">
      <formula>$F77="Nic"</formula>
    </cfRule>
    <cfRule type="expression" dxfId="6633" priority="5491">
      <formula>$F77="RO-Z"</formula>
    </cfRule>
    <cfRule type="expression" dxfId="6632" priority="5492">
      <formula>$F77="RO-1"</formula>
    </cfRule>
    <cfRule type="expression" dxfId="6631" priority="5493">
      <formula>$F77="RO-2"</formula>
    </cfRule>
    <cfRule type="expression" dxfId="6630" priority="5494">
      <formula>$F77="RO-3"</formula>
    </cfRule>
    <cfRule type="expression" dxfId="6629" priority="5500">
      <formula>$F77="RO-3"</formula>
    </cfRule>
    <cfRule type="expression" dxfId="6628" priority="5499">
      <formula>$F77="RO-2"</formula>
    </cfRule>
    <cfRule type="expression" dxfId="6627" priority="5498">
      <formula>$F77="RO-1"</formula>
    </cfRule>
    <cfRule type="expression" dxfId="6626" priority="5497">
      <formula>$F77="RO-Z"</formula>
    </cfRule>
    <cfRule type="expression" dxfId="6625" priority="5496">
      <formula>$F77="RO-V"</formula>
    </cfRule>
    <cfRule type="expression" dxfId="6624" priority="5495">
      <formula>$F77="Nic"</formula>
    </cfRule>
  </conditionalFormatting>
  <conditionalFormatting sqref="B78:E78">
    <cfRule type="expression" dxfId="6623" priority="5460">
      <formula>$F78="RO-3"</formula>
    </cfRule>
    <cfRule type="expression" dxfId="6622" priority="5488">
      <formula>$F78="RO-3"</formula>
    </cfRule>
    <cfRule type="expression" dxfId="6621" priority="5102">
      <formula>$F78="Nic"</formula>
    </cfRule>
    <cfRule type="expression" dxfId="6620" priority="5441">
      <formula>$F78="RO-Z"</formula>
    </cfRule>
    <cfRule type="expression" dxfId="6619" priority="5107">
      <formula>$F78="RO-3"</formula>
    </cfRule>
    <cfRule type="expression" dxfId="6618" priority="5106">
      <formula>$F78="RO-2"</formula>
    </cfRule>
    <cfRule type="expression" dxfId="6617" priority="5105">
      <formula>$F78="RO-1"</formula>
    </cfRule>
    <cfRule type="expression" dxfId="6616" priority="5448">
      <formula>$F78="RO-3"</formula>
    </cfRule>
    <cfRule type="expression" dxfId="6615" priority="5451">
      <formula>$F78="RO-2"</formula>
    </cfRule>
    <cfRule type="expression" dxfId="6614" priority="5103">
      <formula>$F78="RO-V"</formula>
    </cfRule>
    <cfRule type="expression" dxfId="6613" priority="5456">
      <formula>$F78="RO-3"</formula>
    </cfRule>
    <cfRule type="expression" dxfId="6612" priority="5487">
      <formula>$F78="RO-2"</formula>
    </cfRule>
    <cfRule type="expression" dxfId="6611" priority="5104">
      <formula>$F78="RO-Z"</formula>
    </cfRule>
    <cfRule type="expression" dxfId="6610" priority="5485">
      <formula>$F78="RO-Z"</formula>
    </cfRule>
    <cfRule type="expression" dxfId="6609" priority="5031">
      <formula>$F78="RO-V"</formula>
    </cfRule>
    <cfRule type="expression" dxfId="6608" priority="5030">
      <formula>$F78="Nic"</formula>
    </cfRule>
    <cfRule type="expression" dxfId="6607" priority="5486">
      <formula>$F78="RO-1"</formula>
    </cfRule>
    <cfRule type="expression" dxfId="6606" priority="5459">
      <formula>$F78="RO-2"</formula>
    </cfRule>
    <cfRule type="expression" dxfId="6605" priority="5458">
      <formula>$F78="RO-1"</formula>
    </cfRule>
    <cfRule type="expression" dxfId="6604" priority="5457">
      <formula>$F78="RO-Z"</formula>
    </cfRule>
    <cfRule type="expression" dxfId="6603" priority="5455">
      <formula>$F78="RO-2"</formula>
    </cfRule>
    <cfRule type="expression" dxfId="6602" priority="5454">
      <formula>$F78="RO-1"</formula>
    </cfRule>
    <cfRule type="expression" dxfId="6601" priority="5453">
      <formula>$F78="RO-Z"</formula>
    </cfRule>
    <cfRule type="expression" dxfId="6600" priority="5452">
      <formula>$F78="RO-3"</formula>
    </cfRule>
    <cfRule type="expression" dxfId="6599" priority="5450">
      <formula>$F78="RO-1"</formula>
    </cfRule>
    <cfRule type="expression" dxfId="6598" priority="5449">
      <formula>$F78="RO-Z"</formula>
    </cfRule>
    <cfRule type="expression" dxfId="6597" priority="5447">
      <formula>$F78="RO-2"</formula>
    </cfRule>
    <cfRule type="expression" dxfId="6596" priority="5446">
      <formula>$F78="RO-1"</formula>
    </cfRule>
    <cfRule type="expression" dxfId="6595" priority="5445">
      <formula>$F78="RO-Z"</formula>
    </cfRule>
    <cfRule type="expression" dxfId="6594" priority="5444">
      <formula>$F78="RO-3"</formula>
    </cfRule>
    <cfRule type="expression" dxfId="6593" priority="5443">
      <formula>$F78="RO-2"</formula>
    </cfRule>
    <cfRule type="expression" dxfId="6592" priority="5442">
      <formula>$F78="RO-1"</formula>
    </cfRule>
  </conditionalFormatting>
  <conditionalFormatting sqref="B79:E86 E87">
    <cfRule type="expression" dxfId="6591" priority="4556">
      <formula>$F79="Nic"</formula>
    </cfRule>
    <cfRule type="expression" dxfId="6590" priority="4555">
      <formula>$F79="RO-3"</formula>
    </cfRule>
    <cfRule type="expression" dxfId="6589" priority="4554">
      <formula>$F79="RO-2"</formula>
    </cfRule>
    <cfRule type="expression" dxfId="6588" priority="4553">
      <formula>$F79="RO-1"</formula>
    </cfRule>
    <cfRule type="expression" dxfId="6587" priority="4552">
      <formula>$F79="RO-Z"</formula>
    </cfRule>
    <cfRule type="expression" dxfId="6586" priority="4551">
      <formula>$F79="RO-V"</formula>
    </cfRule>
    <cfRule type="expression" dxfId="6585" priority="4720">
      <formula>$F79="Nic"</formula>
    </cfRule>
    <cfRule type="expression" dxfId="6584" priority="4921">
      <formula>$F79="RO-3"</formula>
    </cfRule>
    <cfRule type="expression" dxfId="6583" priority="4920">
      <formula>$F79="RO-2"</formula>
    </cfRule>
    <cfRule type="expression" dxfId="6582" priority="4919">
      <formula>$F79="RO-1"</formula>
    </cfRule>
    <cfRule type="expression" dxfId="6581" priority="4918">
      <formula>$F79="RO-Z"</formula>
    </cfRule>
    <cfRule type="expression" dxfId="6580" priority="4392">
      <formula>$F79="Nic"</formula>
    </cfRule>
    <cfRule type="expression" dxfId="6579" priority="4393">
      <formula>$F79="RO-V"</formula>
    </cfRule>
    <cfRule type="expression" dxfId="6578" priority="4394">
      <formula>$F79="RO-Z"</formula>
    </cfRule>
    <cfRule type="expression" dxfId="6577" priority="4395">
      <formula>$F79="RO-1"</formula>
    </cfRule>
    <cfRule type="expression" dxfId="6576" priority="4396">
      <formula>$F79="RO-2"</formula>
    </cfRule>
    <cfRule type="expression" dxfId="6575" priority="4397">
      <formula>$F79="RO-3"</formula>
    </cfRule>
    <cfRule type="expression" dxfId="6574" priority="4398">
      <formula>$F79="Nic"</formula>
    </cfRule>
    <cfRule type="expression" dxfId="6573" priority="4399">
      <formula>$F79="RO-V"</formula>
    </cfRule>
    <cfRule type="expression" dxfId="6572" priority="4400">
      <formula>$F79="RO-Z"</formula>
    </cfRule>
    <cfRule type="expression" dxfId="6571" priority="4402">
      <formula>$F79="RO-2"</formula>
    </cfRule>
    <cfRule type="expression" dxfId="6570" priority="4403">
      <formula>$F79="RO-3"</formula>
    </cfRule>
    <cfRule type="expression" dxfId="6569" priority="4917">
      <formula>$F79="RO-V"</formula>
    </cfRule>
    <cfRule type="expression" dxfId="6568" priority="4550">
      <formula>$F79="Nic"</formula>
    </cfRule>
    <cfRule type="expression" dxfId="6567" priority="4721">
      <formula>$F79="RO-V"</formula>
    </cfRule>
    <cfRule type="expression" dxfId="6566" priority="4722">
      <formula>$F79="RO-Z"</formula>
    </cfRule>
    <cfRule type="expression" dxfId="6565" priority="4723">
      <formula>$F79="RO-1"</formula>
    </cfRule>
    <cfRule type="expression" dxfId="6564" priority="4401">
      <formula>$F79="RO-1"</formula>
    </cfRule>
    <cfRule type="expression" dxfId="6563" priority="4724">
      <formula>$F79="RO-2"</formula>
    </cfRule>
    <cfRule type="expression" dxfId="6562" priority="4916">
      <formula>$F79="Nic"</formula>
    </cfRule>
    <cfRule type="expression" dxfId="6561" priority="4915">
      <formula>$F79="RO-3"</formula>
    </cfRule>
    <cfRule type="expression" dxfId="6560" priority="4937">
      <formula>$F79="RO-3"</formula>
    </cfRule>
    <cfRule type="expression" dxfId="6559" priority="4936">
      <formula>$F79="RO-2"</formula>
    </cfRule>
    <cfRule type="expression" dxfId="6558" priority="4935">
      <formula>$F79="RO-1"</formula>
    </cfRule>
    <cfRule type="expression" dxfId="6557" priority="4934">
      <formula>$F79="RO-Z"</formula>
    </cfRule>
    <cfRule type="expression" dxfId="6556" priority="4725">
      <formula>$F79="RO-3"</formula>
    </cfRule>
    <cfRule type="expression" dxfId="6555" priority="4932">
      <formula>$F79="Nic"</formula>
    </cfRule>
    <cfRule type="expression" dxfId="6554" priority="4914">
      <formula>$F79="RO-2"</formula>
    </cfRule>
    <cfRule type="expression" dxfId="6553" priority="4414">
      <formula>$F79="Nic"</formula>
    </cfRule>
    <cfRule type="expression" dxfId="6552" priority="4910">
      <formula>$F79="Nic"</formula>
    </cfRule>
    <cfRule type="expression" dxfId="6551" priority="4911">
      <formula>$F79="RO-V"</formula>
    </cfRule>
    <cfRule type="expression" dxfId="6550" priority="4912">
      <formula>$F79="RO-Z"</formula>
    </cfRule>
    <cfRule type="expression" dxfId="6549" priority="4736">
      <formula>$F79="Nic"</formula>
    </cfRule>
    <cfRule type="expression" dxfId="6548" priority="4738">
      <formula>$F79="RO-Z"</formula>
    </cfRule>
    <cfRule type="expression" dxfId="6547" priority="4739">
      <formula>$F79="RO-1"</formula>
    </cfRule>
    <cfRule type="expression" dxfId="6546" priority="4415">
      <formula>$F79="RO-V"</formula>
    </cfRule>
    <cfRule type="expression" dxfId="6545" priority="4416">
      <formula>$F79="RO-Z"</formula>
    </cfRule>
    <cfRule type="expression" dxfId="6544" priority="4417">
      <formula>$F79="RO-1"</formula>
    </cfRule>
    <cfRule type="expression" dxfId="6543" priority="4418">
      <formula>$F79="RO-2"</formula>
    </cfRule>
    <cfRule type="expression" dxfId="6542" priority="4419">
      <formula>$F79="RO-3"</formula>
    </cfRule>
    <cfRule type="expression" dxfId="6541" priority="4740">
      <formula>$F79="RO-2"</formula>
    </cfRule>
    <cfRule type="expression" dxfId="6540" priority="4741">
      <formula>$F79="RO-3"</formula>
    </cfRule>
    <cfRule type="expression" dxfId="6539" priority="4913">
      <formula>$F79="RO-1"</formula>
    </cfRule>
    <cfRule type="expression" dxfId="6538" priority="4933">
      <formula>$F79="RO-V"</formula>
    </cfRule>
    <cfRule type="expression" dxfId="6537" priority="4737">
      <formula>$F79="RO-V"</formula>
    </cfRule>
    <cfRule type="expression" dxfId="6536" priority="4577">
      <formula>$F79="RO-3"</formula>
    </cfRule>
    <cfRule type="expression" dxfId="6535" priority="4576">
      <formula>$F79="RO-2"</formula>
    </cfRule>
    <cfRule type="expression" dxfId="6534" priority="4575">
      <formula>$F79="RO-1"</formula>
    </cfRule>
    <cfRule type="expression" dxfId="6533" priority="4574">
      <formula>$F79="RO-Z"</formula>
    </cfRule>
    <cfRule type="expression" dxfId="6532" priority="4573">
      <formula>$F79="RO-V"</formula>
    </cfRule>
    <cfRule type="expression" dxfId="6531" priority="4572">
      <formula>$F79="Nic"</formula>
    </cfRule>
    <cfRule type="expression" dxfId="6530" priority="4561">
      <formula>$F79="RO-3"</formula>
    </cfRule>
    <cfRule type="expression" dxfId="6529" priority="4560">
      <formula>$F79="RO-2"</formula>
    </cfRule>
    <cfRule type="expression" dxfId="6528" priority="4559">
      <formula>$F79="RO-1"</formula>
    </cfRule>
    <cfRule type="expression" dxfId="6527" priority="4558">
      <formula>$F79="RO-Z"</formula>
    </cfRule>
    <cfRule type="expression" dxfId="6526" priority="4557">
      <formula>$F79="RO-V"</formula>
    </cfRule>
    <cfRule type="expression" dxfId="6525" priority="4714">
      <formula>$F79="Nic"</formula>
    </cfRule>
    <cfRule type="expression" dxfId="6524" priority="4715">
      <formula>$F79="RO-V"</formula>
    </cfRule>
    <cfRule type="expression" dxfId="6523" priority="4716">
      <formula>$F79="RO-Z"</formula>
    </cfRule>
    <cfRule type="expression" dxfId="6522" priority="4717">
      <formula>$F79="RO-1"</formula>
    </cfRule>
    <cfRule type="expression" dxfId="6521" priority="4718">
      <formula>$F79="RO-2"</formula>
    </cfRule>
    <cfRule type="expression" dxfId="6520" priority="4719">
      <formula>$F79="RO-3"</formula>
    </cfRule>
  </conditionalFormatting>
  <conditionalFormatting sqref="B79:E87">
    <cfRule type="expression" dxfId="6519" priority="4512">
      <formula>$F79="Nic"</formula>
    </cfRule>
    <cfRule type="expression" dxfId="6518" priority="4838">
      <formula>$F79="RO-2"</formula>
    </cfRule>
    <cfRule type="expression" dxfId="6517" priority="4834">
      <formula>$F79="Nic"</formula>
    </cfRule>
    <cfRule type="expression" dxfId="6516" priority="4835">
      <formula>$F79="RO-V"</formula>
    </cfRule>
    <cfRule type="expression" dxfId="6515" priority="4836">
      <formula>$F79="RO-Z"</formula>
    </cfRule>
    <cfRule type="expression" dxfId="6514" priority="4837">
      <formula>$F79="RO-1"</formula>
    </cfRule>
    <cfRule type="expression" dxfId="6513" priority="4839">
      <formula>$F79="RO-3"</formula>
    </cfRule>
    <cfRule type="expression" dxfId="6512" priority="4517">
      <formula>$F79="RO-3"</formula>
    </cfRule>
    <cfRule type="expression" dxfId="6511" priority="4516">
      <formula>$F79="RO-2"</formula>
    </cfRule>
    <cfRule type="expression" dxfId="6510" priority="4515">
      <formula>$F79="RO-1"</formula>
    </cfRule>
    <cfRule type="expression" dxfId="6509" priority="4514">
      <formula>$F79="RO-Z"</formula>
    </cfRule>
    <cfRule type="expression" dxfId="6508" priority="4513">
      <formula>$F79="RO-V"</formula>
    </cfRule>
  </conditionalFormatting>
  <conditionalFormatting sqref="B79:E89">
    <cfRule type="expression" dxfId="6507" priority="4764">
      <formula>$F79="RO-Z"</formula>
    </cfRule>
    <cfRule type="expression" dxfId="6506" priority="4766">
      <formula>$F79="RO-2"</formula>
    </cfRule>
    <cfRule type="expression" dxfId="6505" priority="4765">
      <formula>$F79="RO-1"</formula>
    </cfRule>
    <cfRule type="expression" dxfId="6504" priority="4767">
      <formula>$F79="RO-3"</formula>
    </cfRule>
    <cfRule type="expression" dxfId="6503" priority="4442">
      <formula>$F79="RO-Z"</formula>
    </cfRule>
    <cfRule type="expression" dxfId="6502" priority="4443">
      <formula>$F79="RO-1"</formula>
    </cfRule>
    <cfRule type="expression" dxfId="6501" priority="4444">
      <formula>$F79="RO-2"</formula>
    </cfRule>
    <cfRule type="expression" dxfId="6500" priority="4445">
      <formula>$F79="RO-3"</formula>
    </cfRule>
  </conditionalFormatting>
  <conditionalFormatting sqref="B79:E90">
    <cfRule type="expression" dxfId="6499" priority="4931">
      <formula>$F79="RO-3"</formula>
    </cfRule>
    <cfRule type="expression" dxfId="6498" priority="4942">
      <formula>$F79="Nic"</formula>
    </cfRule>
    <cfRule type="expression" dxfId="6497" priority="4943">
      <formula>$F79="RO-V"</formula>
    </cfRule>
    <cfRule type="expression" dxfId="6496" priority="4944">
      <formula>$F79="RO-Z"</formula>
    </cfRule>
    <cfRule type="expression" dxfId="6495" priority="4945">
      <formula>$F79="RO-1"</formula>
    </cfRule>
    <cfRule type="expression" dxfId="6494" priority="4946">
      <formula>$F79="RO-2"</formula>
    </cfRule>
    <cfRule type="expression" dxfId="6493" priority="4435">
      <formula>$F79="RO3"</formula>
    </cfRule>
    <cfRule type="expression" dxfId="6492" priority="4733">
      <formula>$F79="RO-1"</formula>
    </cfRule>
    <cfRule type="expression" dxfId="6491" priority="4538">
      <formula>$F79="Nic"</formula>
    </cfRule>
    <cfRule type="expression" dxfId="6490" priority="4539">
      <formula>$F79="RO-V"</formula>
    </cfRule>
    <cfRule type="expression" dxfId="6489" priority="4540">
      <formula>$F79="RO-Z"</formula>
    </cfRule>
    <cfRule type="expression" dxfId="6488" priority="4541">
      <formula>$F79="RO-1"</formula>
    </cfRule>
    <cfRule type="expression" dxfId="6487" priority="4542">
      <formula>$F79="RO-2"</formula>
    </cfRule>
    <cfRule type="expression" dxfId="6486" priority="4543">
      <formula>$F79="RO-3"</formula>
    </cfRule>
    <cfRule type="expression" dxfId="6485" priority="4544">
      <formula>$F79="Nic"</formula>
    </cfRule>
    <cfRule type="expression" dxfId="6484" priority="4545">
      <formula>$F79="RO-V"</formula>
    </cfRule>
    <cfRule type="expression" dxfId="6483" priority="4391">
      <formula>$F79="RO-3"</formula>
    </cfRule>
    <cfRule type="expression" dxfId="6482" priority="4390">
      <formula>$F79="RO-2"</formula>
    </cfRule>
    <cfRule type="expression" dxfId="6481" priority="4389">
      <formula>$F79="RO-1"</formula>
    </cfRule>
    <cfRule type="expression" dxfId="6480" priority="4388">
      <formula>$F79="RO-Z"</formula>
    </cfRule>
    <cfRule type="expression" dxfId="6479" priority="4387">
      <formula>$F79="RO-V"</formula>
    </cfRule>
    <cfRule type="expression" dxfId="6478" priority="4386">
      <formula>$F79="Nic"</formula>
    </cfRule>
    <cfRule type="expression" dxfId="6477" priority="4385">
      <formula>$F79="RO-3"</formula>
    </cfRule>
    <cfRule type="expression" dxfId="6476" priority="4384">
      <formula>$F79="RO-2"</formula>
    </cfRule>
    <cfRule type="expression" dxfId="6475" priority="4383">
      <formula>$F79="RO-1"</formula>
    </cfRule>
    <cfRule type="expression" dxfId="6474" priority="4926">
      <formula>$F79="Nic"</formula>
    </cfRule>
    <cfRule type="expression" dxfId="6473" priority="4381">
      <formula>$F79="RO-V"</formula>
    </cfRule>
    <cfRule type="expression" dxfId="6472" priority="4380">
      <formula>$F79="Nic"</formula>
    </cfRule>
    <cfRule type="expression" dxfId="6471" priority="4546">
      <formula>$F79="RO-Z"</formula>
    </cfRule>
    <cfRule type="expression" dxfId="6470" priority="4547">
      <formula>$F79="RO-1"</formula>
    </cfRule>
    <cfRule type="expression" dxfId="6469" priority="4548">
      <formula>$F79="RO-2"</formula>
    </cfRule>
    <cfRule type="expression" dxfId="6468" priority="4549">
      <formula>$F79="RO-3"</formula>
    </cfRule>
    <cfRule type="expression" dxfId="6467" priority="4898">
      <formula>$F79="Nic"</formula>
    </cfRule>
    <cfRule type="expression" dxfId="6466" priority="4899">
      <formula>$F79="RO-V"</formula>
    </cfRule>
    <cfRule type="expression" dxfId="6465" priority="4900">
      <formula>$F79="RO-Z"</formula>
    </cfRule>
    <cfRule type="expression" dxfId="6464" priority="4901">
      <formula>$F79="RO-1"</formula>
    </cfRule>
    <cfRule type="expression" dxfId="6463" priority="4947">
      <formula>$F79="RO-3"</formula>
    </cfRule>
    <cfRule type="expression" dxfId="6462" priority="4382">
      <formula>$F79="RO-Z"</formula>
    </cfRule>
    <cfRule type="expression" dxfId="6461" priority="4566">
      <formula>$F79="Nic"</formula>
    </cfRule>
    <cfRule type="expression" dxfId="6460" priority="4567">
      <formula>$F79="RO-V"</formula>
    </cfRule>
    <cfRule type="expression" dxfId="6459" priority="4568">
      <formula>$F79="RO-Z"</formula>
    </cfRule>
    <cfRule type="expression" dxfId="6458" priority="4569">
      <formula>$F79="RO-1"</formula>
    </cfRule>
    <cfRule type="expression" dxfId="6457" priority="4570">
      <formula>$F79="RO-2"</formula>
    </cfRule>
    <cfRule type="expression" dxfId="6456" priority="4571">
      <formula>$F79="RO-3"</formula>
    </cfRule>
    <cfRule type="expression" dxfId="6455" priority="4582">
      <formula>$F79="Nic"</formula>
    </cfRule>
    <cfRule type="expression" dxfId="6454" priority="4583">
      <formula>$F79="RO-V"</formula>
    </cfRule>
    <cfRule type="expression" dxfId="6453" priority="4584">
      <formula>$F79="RO-Z"</formula>
    </cfRule>
    <cfRule type="expression" dxfId="6452" priority="4585">
      <formula>$F79="RO-1"</formula>
    </cfRule>
    <cfRule type="expression" dxfId="6451" priority="4586">
      <formula>$F79="RO-2"</formula>
    </cfRule>
    <cfRule type="expression" dxfId="6450" priority="4587">
      <formula>$F79="RO-3"</formula>
    </cfRule>
    <cfRule type="expression" dxfId="6449" priority="4588">
      <formula>$F79="RO-V"</formula>
    </cfRule>
    <cfRule type="expression" dxfId="6448" priority="4589">
      <formula>$F79="Nic"</formula>
    </cfRule>
    <cfRule type="expression" dxfId="6447" priority="4751">
      <formula>$F79="RO-3"</formula>
    </cfRule>
    <cfRule type="expression" dxfId="6446" priority="4750">
      <formula>$F79="RO-2"</formula>
    </cfRule>
    <cfRule type="expression" dxfId="6445" priority="4749">
      <formula>$F79="RO-1"</formula>
    </cfRule>
    <cfRule type="expression" dxfId="6444" priority="4748">
      <formula>$F79="RO-Z"</formula>
    </cfRule>
    <cfRule type="expression" dxfId="6443" priority="4747">
      <formula>$F79="RO-V"</formula>
    </cfRule>
    <cfRule type="expression" dxfId="6442" priority="4746">
      <formula>$F79="Nic"</formula>
    </cfRule>
    <cfRule type="expression" dxfId="6441" priority="4735">
      <formula>$F79="RO-3"</formula>
    </cfRule>
    <cfRule type="expression" dxfId="6440" priority="4734">
      <formula>$F79="RO-2"</formula>
    </cfRule>
    <cfRule type="expression" dxfId="6439" priority="4732">
      <formula>$F79="RO-Z"</formula>
    </cfRule>
    <cfRule type="expression" dxfId="6438" priority="4731">
      <formula>$F79="RO-V"</formula>
    </cfRule>
    <cfRule type="expression" dxfId="6437" priority="4730">
      <formula>$F79="Nic"</formula>
    </cfRule>
    <cfRule type="expression" dxfId="6436" priority="4927">
      <formula>$F79="RO-V"</formula>
    </cfRule>
    <cfRule type="expression" dxfId="6435" priority="4434">
      <formula>$F79="RO2"</formula>
    </cfRule>
    <cfRule type="expression" dxfId="6434" priority="4433">
      <formula>$F79="RO1"</formula>
    </cfRule>
    <cfRule type="expression" dxfId="6433" priority="4432">
      <formula>$F79="RO-Z"</formula>
    </cfRule>
    <cfRule type="expression" dxfId="6432" priority="4431">
      <formula>$F79="Nic"</formula>
    </cfRule>
    <cfRule type="expression" dxfId="6431" priority="4430">
      <formula>$F79="RO-V"</formula>
    </cfRule>
    <cfRule type="expression" dxfId="6430" priority="4429">
      <formula>$F79="RO-3"</formula>
    </cfRule>
    <cfRule type="expression" dxfId="6429" priority="4428">
      <formula>$F79="RO-2"</formula>
    </cfRule>
    <cfRule type="expression" dxfId="6428" priority="4427">
      <formula>$F79="RO-1"</formula>
    </cfRule>
    <cfRule type="expression" dxfId="6427" priority="4412">
      <formula>$F79="RO-2"</formula>
    </cfRule>
    <cfRule type="expression" dxfId="6426" priority="4426">
      <formula>$F79="RO-Z"</formula>
    </cfRule>
    <cfRule type="expression" dxfId="6425" priority="4425">
      <formula>$F79="RO-V"</formula>
    </cfRule>
    <cfRule type="expression" dxfId="6424" priority="4424">
      <formula>$F79="Nic"</formula>
    </cfRule>
    <cfRule type="expression" dxfId="6423" priority="4411">
      <formula>$F79="RO-1"</formula>
    </cfRule>
    <cfRule type="expression" dxfId="6422" priority="4410">
      <formula>$F79="RO-Z"</formula>
    </cfRule>
    <cfRule type="expression" dxfId="6421" priority="4409">
      <formula>$F79="RO-V"</formula>
    </cfRule>
    <cfRule type="expression" dxfId="6420" priority="4408">
      <formula>$F79="Nic"</formula>
    </cfRule>
    <cfRule type="expression" dxfId="6419" priority="4593">
      <formula>$F79="RO3"</formula>
    </cfRule>
    <cfRule type="expression" dxfId="6418" priority="4902">
      <formula>$F79="RO-2"</formula>
    </cfRule>
    <cfRule type="expression" dxfId="6417" priority="4903">
      <formula>$F79="RO-3"</formula>
    </cfRule>
    <cfRule type="expression" dxfId="6416" priority="4904">
      <formula>$F79="Nic"</formula>
    </cfRule>
    <cfRule type="expression" dxfId="6415" priority="4905">
      <formula>$F79="RO-V"</formula>
    </cfRule>
    <cfRule type="expression" dxfId="6414" priority="4906">
      <formula>$F79="RO-Z"</formula>
    </cfRule>
    <cfRule type="expression" dxfId="6413" priority="4907">
      <formula>$F79="RO-1"</formula>
    </cfRule>
    <cfRule type="expression" dxfId="6412" priority="4908">
      <formula>$F79="RO-2"</formula>
    </cfRule>
    <cfRule type="expression" dxfId="6411" priority="4909">
      <formula>$F79="RO-3"</formula>
    </cfRule>
    <cfRule type="expression" dxfId="6410" priority="4702">
      <formula>$F79="Nic"</formula>
    </cfRule>
    <cfRule type="expression" dxfId="6409" priority="4703">
      <formula>$F79="RO-V"</formula>
    </cfRule>
    <cfRule type="expression" dxfId="6408" priority="4704">
      <formula>$F79="RO-Z"</formula>
    </cfRule>
    <cfRule type="expression" dxfId="6407" priority="4705">
      <formula>$F79="RO-1"</formula>
    </cfRule>
    <cfRule type="expression" dxfId="6406" priority="4706">
      <formula>$F79="RO-2"</formula>
    </cfRule>
    <cfRule type="expression" dxfId="6405" priority="4707">
      <formula>$F79="RO-3"</formula>
    </cfRule>
    <cfRule type="expression" dxfId="6404" priority="4708">
      <formula>$F79="Nic"</formula>
    </cfRule>
    <cfRule type="expression" dxfId="6403" priority="4709">
      <formula>$F79="RO-V"</formula>
    </cfRule>
    <cfRule type="expression" dxfId="6402" priority="4710">
      <formula>$F79="RO-Z"</formula>
    </cfRule>
    <cfRule type="expression" dxfId="6401" priority="4711">
      <formula>$F79="RO-1"</formula>
    </cfRule>
    <cfRule type="expression" dxfId="6400" priority="4712">
      <formula>$F79="RO-2"</formula>
    </cfRule>
    <cfRule type="expression" dxfId="6399" priority="4713">
      <formula>$F79="RO-3"</formula>
    </cfRule>
    <cfRule type="expression" dxfId="6398" priority="4592">
      <formula>$F79="RO2"</formula>
    </cfRule>
    <cfRule type="expression" dxfId="6397" priority="4591">
      <formula>$F79="RO1"</formula>
    </cfRule>
    <cfRule type="expression" dxfId="6396" priority="4928">
      <formula>$F79="RO-Z"</formula>
    </cfRule>
    <cfRule type="expression" dxfId="6395" priority="4929">
      <formula>$F79="RO-1"</formula>
    </cfRule>
    <cfRule type="expression" dxfId="6394" priority="4930">
      <formula>$F79="RO-2"</formula>
    </cfRule>
    <cfRule type="expression" dxfId="6393" priority="4413">
      <formula>$F79="RO-3"</formula>
    </cfRule>
  </conditionalFormatting>
  <conditionalFormatting sqref="B80:E86 E87">
    <cfRule type="expression" dxfId="6392" priority="4563">
      <formula>$F80="RO-1"</formula>
    </cfRule>
    <cfRule type="expression" dxfId="6391" priority="4562">
      <formula>$F80="RO-Z"</formula>
    </cfRule>
    <cfRule type="expression" dxfId="6390" priority="4728">
      <formula>$F80="RO-2"</formula>
    </cfRule>
    <cfRule type="expression" dxfId="6389" priority="4536">
      <formula>$F80="RO-2"</formula>
    </cfRule>
    <cfRule type="expression" dxfId="6388" priority="4535">
      <formula>$F80="RO-1"</formula>
    </cfRule>
    <cfRule type="expression" dxfId="6387" priority="4534">
      <formula>$F80="RO-Z"</formula>
    </cfRule>
    <cfRule type="expression" dxfId="6386" priority="4533">
      <formula>$F80="RO-3"</formula>
    </cfRule>
    <cfRule type="expression" dxfId="6385" priority="4532">
      <formula>$F80="RO-2"</formula>
    </cfRule>
    <cfRule type="expression" dxfId="6384" priority="4531">
      <formula>$F80="RO-1"</formula>
    </cfRule>
    <cfRule type="expression" dxfId="6383" priority="4530">
      <formula>$F80="RO-Z"</formula>
    </cfRule>
    <cfRule type="expression" dxfId="6382" priority="4729">
      <formula>$F80="RO-3"</formula>
    </cfRule>
    <cfRule type="expression" dxfId="6381" priority="4890">
      <formula>$F80="RO-Z"</formula>
    </cfRule>
    <cfRule type="expression" dxfId="6380" priority="4891">
      <formula>$F80="RO-1"</formula>
    </cfRule>
    <cfRule type="expression" dxfId="6379" priority="4892">
      <formula>$F80="RO-2"</formula>
    </cfRule>
    <cfRule type="expression" dxfId="6378" priority="4893">
      <formula>$F80="RO-3"</formula>
    </cfRule>
    <cfRule type="expression" dxfId="6377" priority="4894">
      <formula>$F80="RO-Z"</formula>
    </cfRule>
    <cfRule type="expression" dxfId="6376" priority="4895">
      <formula>$F80="RO-1"</formula>
    </cfRule>
    <cfRule type="expression" dxfId="6375" priority="4896">
      <formula>$F80="RO-2"</formula>
    </cfRule>
    <cfRule type="expression" dxfId="6374" priority="4897">
      <formula>$F80="RO-3"</formula>
    </cfRule>
    <cfRule type="expression" dxfId="6373" priority="4922">
      <formula>$F80="RO-Z"</formula>
    </cfRule>
    <cfRule type="expression" dxfId="6372" priority="4923">
      <formula>$F80="RO-1"</formula>
    </cfRule>
    <cfRule type="expression" dxfId="6371" priority="4924">
      <formula>$F80="RO-2"</formula>
    </cfRule>
    <cfRule type="expression" dxfId="6370" priority="4925">
      <formula>$F80="RO-3"</formula>
    </cfRule>
    <cfRule type="expression" dxfId="6369" priority="4537">
      <formula>$F80="RO-3"</formula>
    </cfRule>
    <cfRule type="expression" dxfId="6368" priority="4407">
      <formula>$F80="RO-3"</formula>
    </cfRule>
    <cfRule type="expression" dxfId="6367" priority="4406">
      <formula>$F80="RO-2"</formula>
    </cfRule>
    <cfRule type="expression" dxfId="6366" priority="4405">
      <formula>$F80="RO-1"</formula>
    </cfRule>
    <cfRule type="expression" dxfId="6365" priority="4404">
      <formula>$F80="RO-Z"</formula>
    </cfRule>
    <cfRule type="expression" dxfId="6364" priority="4379">
      <formula>$F80="RO-3"</formula>
    </cfRule>
    <cfRule type="expression" dxfId="6363" priority="4378">
      <formula>$F80="RO-2"</formula>
    </cfRule>
    <cfRule type="expression" dxfId="6362" priority="4377">
      <formula>$F80="RO-1"</formula>
    </cfRule>
    <cfRule type="expression" dxfId="6361" priority="4376">
      <formula>$F80="RO-Z"</formula>
    </cfRule>
    <cfRule type="expression" dxfId="6360" priority="4375">
      <formula>$F80="RO-3"</formula>
    </cfRule>
    <cfRule type="expression" dxfId="6359" priority="4374">
      <formula>$F80="RO-2"</formula>
    </cfRule>
    <cfRule type="expression" dxfId="6358" priority="4373">
      <formula>$F80="RO-1"</formula>
    </cfRule>
    <cfRule type="expression" dxfId="6357" priority="4372">
      <formula>$F80="RO-Z"</formula>
    </cfRule>
    <cfRule type="expression" dxfId="6356" priority="4694">
      <formula>$F80="RO-Z"</formula>
    </cfRule>
    <cfRule type="expression" dxfId="6355" priority="4695">
      <formula>$F80="RO-1"</formula>
    </cfRule>
    <cfRule type="expression" dxfId="6354" priority="4696">
      <formula>$F80="RO-2"</formula>
    </cfRule>
    <cfRule type="expression" dxfId="6353" priority="4697">
      <formula>$F80="RO-3"</formula>
    </cfRule>
    <cfRule type="expression" dxfId="6352" priority="4698">
      <formula>$F80="RO-Z"</formula>
    </cfRule>
    <cfRule type="expression" dxfId="6351" priority="4699">
      <formula>$F80="RO-1"</formula>
    </cfRule>
    <cfRule type="expression" dxfId="6350" priority="4700">
      <formula>$F80="RO-2"</formula>
    </cfRule>
    <cfRule type="expression" dxfId="6349" priority="4701">
      <formula>$F80="RO-3"</formula>
    </cfRule>
    <cfRule type="expression" dxfId="6348" priority="4726">
      <formula>$F80="RO-Z"</formula>
    </cfRule>
    <cfRule type="expression" dxfId="6347" priority="4727">
      <formula>$F80="RO-1"</formula>
    </cfRule>
    <cfRule type="expression" dxfId="6346" priority="4565">
      <formula>$F80="RO-3"</formula>
    </cfRule>
    <cfRule type="expression" dxfId="6345" priority="4564">
      <formula>$F80="RO-2"</formula>
    </cfRule>
  </conditionalFormatting>
  <conditionalFormatting sqref="B80:E90">
    <cfRule type="expression" dxfId="6344" priority="4521">
      <formula>$F80="RO-3"</formula>
    </cfRule>
    <cfRule type="expression" dxfId="6343" priority="4889">
      <formula>$F80="RO-3"</formula>
    </cfRule>
    <cfRule type="expression" dxfId="6342" priority="4888">
      <formula>$F80="RO-2"</formula>
    </cfRule>
    <cfRule type="expression" dxfId="6341" priority="4887">
      <formula>$F80="RO-1"</formula>
    </cfRule>
    <cfRule type="expression" dxfId="6340" priority="4886">
      <formula>$F80="RO-Z"</formula>
    </cfRule>
    <cfRule type="expression" dxfId="6339" priority="4885">
      <formula>$F80="RO-3"</formula>
    </cfRule>
    <cfRule type="expression" dxfId="6338" priority="4884">
      <formula>$F80="RO-2"</formula>
    </cfRule>
    <cfRule type="expression" dxfId="6337" priority="4883">
      <formula>$F80="RO-1"</formula>
    </cfRule>
    <cfRule type="expression" dxfId="6336" priority="4882">
      <formula>$F80="RO-Z"</formula>
    </cfRule>
    <cfRule type="expression" dxfId="6335" priority="4881">
      <formula>$F80="RO-3"</formula>
    </cfRule>
    <cfRule type="expression" dxfId="6334" priority="4880">
      <formula>$F80="RO-2"</formula>
    </cfRule>
    <cfRule type="expression" dxfId="6333" priority="4938">
      <formula>$F80="RO-Z"</formula>
    </cfRule>
    <cfRule type="expression" dxfId="6332" priority="4939">
      <formula>$F80="RO-1"</formula>
    </cfRule>
    <cfRule type="expression" dxfId="6331" priority="4940">
      <formula>$F80="RO-2"</formula>
    </cfRule>
    <cfRule type="expression" dxfId="6330" priority="4941">
      <formula>$F80="RO-3"</formula>
    </cfRule>
    <cfRule type="expression" dxfId="6329" priority="4879">
      <formula>$F80="RO-1"</formula>
    </cfRule>
    <cfRule type="expression" dxfId="6328" priority="4742">
      <formula>$F80="RO-Z"</formula>
    </cfRule>
    <cfRule type="expression" dxfId="6327" priority="4744">
      <formula>$F80="RO-2"</formula>
    </cfRule>
    <cfRule type="expression" dxfId="6326" priority="4743">
      <formula>$F80="RO-1"</formula>
    </cfRule>
    <cfRule type="expression" dxfId="6325" priority="4745">
      <formula>$F80="RO-3"</formula>
    </cfRule>
    <cfRule type="expression" dxfId="6324" priority="4683">
      <formula>$F80="RO-1"</formula>
    </cfRule>
    <cfRule type="expression" dxfId="6323" priority="4684">
      <formula>$F80="RO-2"</formula>
    </cfRule>
    <cfRule type="expression" dxfId="6322" priority="4685">
      <formula>$F80="RO-3"</formula>
    </cfRule>
    <cfRule type="expression" dxfId="6321" priority="4686">
      <formula>$F80="RO-Z"</formula>
    </cfRule>
    <cfRule type="expression" dxfId="6320" priority="4687">
      <formula>$F80="RO-1"</formula>
    </cfRule>
    <cfRule type="expression" dxfId="6319" priority="4526">
      <formula>$F80="RO-Z"</formula>
    </cfRule>
    <cfRule type="expression" dxfId="6318" priority="4360">
      <formula>$F80="RO-Z"</formula>
    </cfRule>
    <cfRule type="expression" dxfId="6317" priority="4361">
      <formula>$F80="RO-1"</formula>
    </cfRule>
    <cfRule type="expression" dxfId="6316" priority="4362">
      <formula>$F80="RO-2"</formula>
    </cfRule>
    <cfRule type="expression" dxfId="6315" priority="4363">
      <formula>$F80="RO-3"</formula>
    </cfRule>
    <cfRule type="expression" dxfId="6314" priority="4364">
      <formula>$F80="RO-Z"</formula>
    </cfRule>
    <cfRule type="expression" dxfId="6313" priority="4365">
      <formula>$F80="RO-1"</formula>
    </cfRule>
    <cfRule type="expression" dxfId="6312" priority="4366">
      <formula>$F80="RO-2"</formula>
    </cfRule>
    <cfRule type="expression" dxfId="6311" priority="4367">
      <formula>$F80="RO-3"</formula>
    </cfRule>
    <cfRule type="expression" dxfId="6310" priority="4368">
      <formula>$F80="RO-Z"</formula>
    </cfRule>
    <cfRule type="expression" dxfId="6309" priority="4369">
      <formula>$F80="RO-1"</formula>
    </cfRule>
    <cfRule type="expression" dxfId="6308" priority="4370">
      <formula>$F80="RO-2"</formula>
    </cfRule>
    <cfRule type="expression" dxfId="6307" priority="4371">
      <formula>$F80="RO-3"</formula>
    </cfRule>
    <cfRule type="expression" dxfId="6306" priority="4688">
      <formula>$F80="RO-2"</formula>
    </cfRule>
    <cfRule type="expression" dxfId="6305" priority="4420">
      <formula>$F80="RO-Z"</formula>
    </cfRule>
    <cfRule type="expression" dxfId="6304" priority="4421">
      <formula>$F80="RO-1"</formula>
    </cfRule>
    <cfRule type="expression" dxfId="6303" priority="4422">
      <formula>$F80="RO-2"</formula>
    </cfRule>
    <cfRule type="expression" dxfId="6302" priority="4581">
      <formula>$F80="RO-3"</formula>
    </cfRule>
    <cfRule type="expression" dxfId="6301" priority="4580">
      <formula>$F80="RO-2"</formula>
    </cfRule>
    <cfRule type="expression" dxfId="6300" priority="4579">
      <formula>$F80="RO-1"</formula>
    </cfRule>
    <cfRule type="expression" dxfId="6299" priority="4578">
      <formula>$F80="RO-Z"</formula>
    </cfRule>
    <cfRule type="expression" dxfId="6298" priority="4423">
      <formula>$F80="RO-3"</formula>
    </cfRule>
    <cfRule type="expression" dxfId="6297" priority="4529">
      <formula>$F80="RO-3"</formula>
    </cfRule>
    <cfRule type="expression" dxfId="6296" priority="4528">
      <formula>$F80="RO-2"</formula>
    </cfRule>
    <cfRule type="expression" dxfId="6295" priority="4527">
      <formula>$F80="RO-1"</formula>
    </cfRule>
    <cfRule type="expression" dxfId="6294" priority="4690">
      <formula>$F80="RO-Z"</formula>
    </cfRule>
    <cfRule type="expression" dxfId="6293" priority="4525">
      <formula>$F80="RO-3"</formula>
    </cfRule>
    <cfRule type="expression" dxfId="6292" priority="4524">
      <formula>$F80="RO-2"</formula>
    </cfRule>
    <cfRule type="expression" dxfId="6291" priority="4523">
      <formula>$F80="RO-1"</formula>
    </cfRule>
    <cfRule type="expression" dxfId="6290" priority="4522">
      <formula>$F80="RO-Z"</formula>
    </cfRule>
    <cfRule type="expression" dxfId="6289" priority="4689">
      <formula>$F80="RO-3"</formula>
    </cfRule>
    <cfRule type="expression" dxfId="6288" priority="4520">
      <formula>$F80="RO-2"</formula>
    </cfRule>
    <cfRule type="expression" dxfId="6287" priority="4519">
      <formula>$F80="RO-1"</formula>
    </cfRule>
    <cfRule type="expression" dxfId="6286" priority="4518">
      <formula>$F80="RO-Z"</formula>
    </cfRule>
    <cfRule type="expression" dxfId="6285" priority="4691">
      <formula>$F80="RO-1"</formula>
    </cfRule>
    <cfRule type="expression" dxfId="6284" priority="4692">
      <formula>$F80="RO-2"</formula>
    </cfRule>
    <cfRule type="expression" dxfId="6283" priority="4693">
      <formula>$F80="RO-3"</formula>
    </cfRule>
  </conditionalFormatting>
  <conditionalFormatting sqref="B83:E83">
    <cfRule type="expression" dxfId="6282" priority="6438">
      <formula>$F83="RO-1"</formula>
    </cfRule>
    <cfRule type="expression" dxfId="6281" priority="6437">
      <formula>$F83="RO-Z"</formula>
    </cfRule>
    <cfRule type="expression" dxfId="6280" priority="6436">
      <formula>$F83="RO-V"</formula>
    </cfRule>
    <cfRule type="expression" dxfId="6279" priority="6435">
      <formula>$F83="Nic"</formula>
    </cfRule>
    <cfRule type="expression" dxfId="6278" priority="6434">
      <formula>$F83="RO-3"</formula>
    </cfRule>
    <cfRule type="expression" dxfId="6277" priority="6433">
      <formula>$F83="RO-2"</formula>
    </cfRule>
    <cfRule type="expression" dxfId="6276" priority="6432">
      <formula>$F83="RO-1"</formula>
    </cfRule>
    <cfRule type="expression" dxfId="6275" priority="6431">
      <formula>$F83="RO-Z"</formula>
    </cfRule>
    <cfRule type="expression" dxfId="6274" priority="6430">
      <formula>$F83="RO-V"</formula>
    </cfRule>
    <cfRule type="expression" dxfId="6273" priority="6429">
      <formula>$F83="Nic"</formula>
    </cfRule>
    <cfRule type="expression" dxfId="6272" priority="6428">
      <formula>$F83="RO-3"</formula>
    </cfRule>
    <cfRule type="expression" dxfId="6271" priority="6427">
      <formula>$F83="RO-2"</formula>
    </cfRule>
    <cfRule type="expression" dxfId="6270" priority="6426">
      <formula>$F83="RO-1"</formula>
    </cfRule>
    <cfRule type="expression" dxfId="6269" priority="6425">
      <formula>$F83="RO-Z"</formula>
    </cfRule>
    <cfRule type="expression" dxfId="6268" priority="6424">
      <formula>$F83="RO-3"</formula>
    </cfRule>
    <cfRule type="expression" dxfId="6267" priority="6423">
      <formula>$F83="RO-2"</formula>
    </cfRule>
    <cfRule type="expression" dxfId="6266" priority="6422">
      <formula>$F83="RO-1"</formula>
    </cfRule>
    <cfRule type="expression" dxfId="6265" priority="6398">
      <formula>$F83="RO-1"</formula>
    </cfRule>
    <cfRule type="expression" dxfId="6264" priority="6399">
      <formula>$F83="RO-2"</formula>
    </cfRule>
    <cfRule type="expression" dxfId="6263" priority="6400">
      <formula>$F83="RO-3"</formula>
    </cfRule>
    <cfRule type="expression" dxfId="6262" priority="6401">
      <formula>$F83="Nic"</formula>
    </cfRule>
    <cfRule type="expression" dxfId="6261" priority="6402">
      <formula>$F83="RO-V"</formula>
    </cfRule>
    <cfRule type="expression" dxfId="6260" priority="6440">
      <formula>$F83="RO-3"</formula>
    </cfRule>
    <cfRule type="expression" dxfId="6259" priority="6403">
      <formula>$F83="RO-Z"</formula>
    </cfRule>
    <cfRule type="expression" dxfId="6258" priority="6404">
      <formula>$F83="RO-1"</formula>
    </cfRule>
    <cfRule type="expression" dxfId="6257" priority="6405">
      <formula>$F83="RO-2"</formula>
    </cfRule>
    <cfRule type="expression" dxfId="6256" priority="6406">
      <formula>$F83="RO-3"</formula>
    </cfRule>
    <cfRule type="expression" dxfId="6255" priority="6407">
      <formula>$F83="Nic"</formula>
    </cfRule>
    <cfRule type="expression" dxfId="6254" priority="6408">
      <formula>$F83="RO-V"</formula>
    </cfRule>
    <cfRule type="expression" dxfId="6253" priority="6409">
      <formula>$F83="RO-Z"</formula>
    </cfRule>
    <cfRule type="expression" dxfId="6252" priority="6410">
      <formula>$F83="RO-1"</formula>
    </cfRule>
    <cfRule type="expression" dxfId="6251" priority="6411">
      <formula>$F83="RO-2"</formula>
    </cfRule>
    <cfRule type="expression" dxfId="6250" priority="6412">
      <formula>$F83="RO-3"</formula>
    </cfRule>
    <cfRule type="expression" dxfId="6249" priority="6413">
      <formula>$F83="Nic"</formula>
    </cfRule>
    <cfRule type="expression" dxfId="6248" priority="6414">
      <formula>$F83="RO-V"</formula>
    </cfRule>
    <cfRule type="expression" dxfId="6247" priority="6415">
      <formula>$F83="RO-Z"</formula>
    </cfRule>
    <cfRule type="expression" dxfId="6246" priority="6416">
      <formula>$F83="RO-1"</formula>
    </cfRule>
    <cfRule type="expression" dxfId="6245" priority="6417">
      <formula>$F83="RO-2"</formula>
    </cfRule>
    <cfRule type="expression" dxfId="6244" priority="6418">
      <formula>$F83="RO-3"</formula>
    </cfRule>
    <cfRule type="expression" dxfId="6243" priority="6419">
      <formula>$F83="Nic"</formula>
    </cfRule>
    <cfRule type="expression" dxfId="6242" priority="6420">
      <formula>$F83="RO-V"</formula>
    </cfRule>
    <cfRule type="expression" dxfId="6241" priority="6421">
      <formula>$F83="RO-Z"</formula>
    </cfRule>
    <cfRule type="expression" dxfId="6240" priority="6439">
      <formula>$F83="RO-2"</formula>
    </cfRule>
    <cfRule type="expression" dxfId="6239" priority="6396">
      <formula>$F83="RO-3"</formula>
    </cfRule>
    <cfRule type="expression" dxfId="6238" priority="6381">
      <formula>$F83="RO-Z"</formula>
    </cfRule>
    <cfRule type="expression" dxfId="6237" priority="6382">
      <formula>$F83="RO-1"</formula>
    </cfRule>
    <cfRule type="expression" dxfId="6236" priority="6383">
      <formula>$F83="RO-2"</formula>
    </cfRule>
    <cfRule type="expression" dxfId="6235" priority="6384">
      <formula>$F83="RO-3"</formula>
    </cfRule>
    <cfRule type="expression" dxfId="6234" priority="6385">
      <formula>$F83="RO-Z"</formula>
    </cfRule>
    <cfRule type="expression" dxfId="6233" priority="6386">
      <formula>$F83="RO-1"</formula>
    </cfRule>
    <cfRule type="expression" dxfId="6232" priority="6387">
      <formula>$F83="RO-2"</formula>
    </cfRule>
    <cfRule type="expression" dxfId="6231" priority="6388">
      <formula>$F83="RO-3"</formula>
    </cfRule>
    <cfRule type="expression" dxfId="6230" priority="6389">
      <formula>$F83="RO-Z"</formula>
    </cfRule>
    <cfRule type="expression" dxfId="6229" priority="6390">
      <formula>$F83="RO-1"</formula>
    </cfRule>
    <cfRule type="expression" dxfId="6228" priority="6391">
      <formula>$F83="RO-2"</formula>
    </cfRule>
    <cfRule type="expression" dxfId="6227" priority="6392">
      <formula>$F83="RO-3"</formula>
    </cfRule>
    <cfRule type="expression" dxfId="6226" priority="6393">
      <formula>$F83="RO-Z"</formula>
    </cfRule>
    <cfRule type="expression" dxfId="6225" priority="6394">
      <formula>$F83="RO-1"</formula>
    </cfRule>
    <cfRule type="expression" dxfId="6224" priority="6395">
      <formula>$F83="RO-2"</formula>
    </cfRule>
    <cfRule type="expression" dxfId="6223" priority="6397">
      <formula>$F83="RO-Z"</formula>
    </cfRule>
  </conditionalFormatting>
  <conditionalFormatting sqref="B87:E90">
    <cfRule type="expression" dxfId="6222" priority="6374">
      <formula>$F87="RO-3"</formula>
    </cfRule>
    <cfRule type="expression" dxfId="6221" priority="6375">
      <formula>$F87="Nic"</formula>
    </cfRule>
    <cfRule type="expression" dxfId="6220" priority="6376">
      <formula>$F87="RO-V"</formula>
    </cfRule>
    <cfRule type="expression" dxfId="6219" priority="6377">
      <formula>$F87="RO-Z"</formula>
    </cfRule>
    <cfRule type="expression" dxfId="6218" priority="6378">
      <formula>$F87="RO-1"</formula>
    </cfRule>
    <cfRule type="expression" dxfId="6217" priority="6379">
      <formula>$F87="RO-2"</formula>
    </cfRule>
    <cfRule type="expression" dxfId="6216" priority="6371">
      <formula>$F87="RO-Z"</formula>
    </cfRule>
    <cfRule type="expression" dxfId="6215" priority="6345">
      <formula>$F87="RO-2"</formula>
    </cfRule>
    <cfRule type="expression" dxfId="6214" priority="6344">
      <formula>$F87="RO-1"</formula>
    </cfRule>
    <cfRule type="expression" dxfId="6213" priority="6343">
      <formula>$F87="RO-Z"</formula>
    </cfRule>
    <cfRule type="expression" dxfId="6212" priority="6380">
      <formula>$F87="RO-3"</formula>
    </cfRule>
    <cfRule type="expression" dxfId="6211" priority="6342">
      <formula>$F87="RO-V"</formula>
    </cfRule>
    <cfRule type="expression" dxfId="6210" priority="6341">
      <formula>$F87="Nic"</formula>
    </cfRule>
    <cfRule type="expression" dxfId="6209" priority="6350">
      <formula>$F87="RO-1"</formula>
    </cfRule>
    <cfRule type="expression" dxfId="6208" priority="6351">
      <formula>$F87="RO-2"</formula>
    </cfRule>
    <cfRule type="expression" dxfId="6207" priority="6349">
      <formula>$F87="RO-Z"</formula>
    </cfRule>
    <cfRule type="expression" dxfId="6206" priority="6348">
      <formula>$F87="RO-V"</formula>
    </cfRule>
    <cfRule type="expression" dxfId="6205" priority="6347">
      <formula>$F87="Nic"</formula>
    </cfRule>
    <cfRule type="expression" dxfId="6204" priority="6346">
      <formula>$F87="RO-3"</formula>
    </cfRule>
    <cfRule type="expression" dxfId="6203" priority="6352">
      <formula>$F87="RO-3"</formula>
    </cfRule>
    <cfRule type="expression" dxfId="6202" priority="6353">
      <formula>$F87="Nic"</formula>
    </cfRule>
    <cfRule type="expression" dxfId="6201" priority="6354">
      <formula>$F87="RO-V"</formula>
    </cfRule>
    <cfRule type="expression" dxfId="6200" priority="6355">
      <formula>$F87="RO-Z"</formula>
    </cfRule>
    <cfRule type="expression" dxfId="6199" priority="6360">
      <formula>$F87="RO-V"</formula>
    </cfRule>
    <cfRule type="expression" dxfId="6198" priority="6361">
      <formula>$F87="RO-Z"</formula>
    </cfRule>
    <cfRule type="expression" dxfId="6197" priority="6362">
      <formula>$F87="RO-1"</formula>
    </cfRule>
    <cfRule type="expression" dxfId="6196" priority="6363">
      <formula>$F87="RO-2"</formula>
    </cfRule>
    <cfRule type="expression" dxfId="6195" priority="6364">
      <formula>$F87="RO-3"</formula>
    </cfRule>
    <cfRule type="expression" dxfId="6194" priority="6356">
      <formula>$F87="RO-1"</formula>
    </cfRule>
    <cfRule type="expression" dxfId="6193" priority="6357">
      <formula>$F87="RO-2"</formula>
    </cfRule>
    <cfRule type="expression" dxfId="6192" priority="6358">
      <formula>$F87="RO-3"</formula>
    </cfRule>
    <cfRule type="expression" dxfId="6191" priority="6369">
      <formula>$F87="Nic"</formula>
    </cfRule>
    <cfRule type="expression" dxfId="6190" priority="6370">
      <formula>$F87="RO-V"</formula>
    </cfRule>
    <cfRule type="expression" dxfId="6189" priority="6359">
      <formula>$F87="Nic"</formula>
    </cfRule>
    <cfRule type="expression" dxfId="6188" priority="6372">
      <formula>$F87="RO-1"</formula>
    </cfRule>
    <cfRule type="expression" dxfId="6187" priority="6373">
      <formula>$F87="RO-2"</formula>
    </cfRule>
  </conditionalFormatting>
  <conditionalFormatting sqref="B88:E88">
    <cfRule type="expression" dxfId="6186" priority="4438">
      <formula>$F88="RO-2"</formula>
    </cfRule>
    <cfRule type="expression" dxfId="6185" priority="4759">
      <formula>$F88="RO-1"</formula>
    </cfRule>
    <cfRule type="expression" dxfId="6184" priority="4439">
      <formula>$F88="RO-3"</formula>
    </cfRule>
    <cfRule type="expression" dxfId="6183" priority="4761">
      <formula>$F88="RO-3"</formula>
    </cfRule>
    <cfRule type="expression" dxfId="6182" priority="4758">
      <formula>$F88="RO-Z"</formula>
    </cfRule>
    <cfRule type="expression" dxfId="6181" priority="4763">
      <formula>$F88="RO-V"</formula>
    </cfRule>
    <cfRule type="expression" dxfId="6180" priority="4762">
      <formula>$F88="Nic"</formula>
    </cfRule>
    <cfRule type="expression" dxfId="6179" priority="4440">
      <formula>$F88="Nic"</formula>
    </cfRule>
    <cfRule type="expression" dxfId="6178" priority="4436">
      <formula>$F88="RO-Z"</formula>
    </cfRule>
    <cfRule type="expression" dxfId="6177" priority="4437">
      <formula>$F88="RO-1"</formula>
    </cfRule>
    <cfRule type="expression" dxfId="6176" priority="4441">
      <formula>$F88="RO-V"</formula>
    </cfRule>
    <cfRule type="expression" dxfId="6175" priority="4760">
      <formula>$F88="RO-2"</formula>
    </cfRule>
  </conditionalFormatting>
  <conditionalFormatting sqref="B88:E90">
    <cfRule type="expression" dxfId="6174" priority="6334">
      <formula>$F88="RO-1"</formula>
    </cfRule>
    <cfRule type="expression" dxfId="6173" priority="6337">
      <formula>$F88="RO-Z"</formula>
    </cfRule>
    <cfRule type="expression" dxfId="6172" priority="6331">
      <formula>$F88="RO-2"</formula>
    </cfRule>
    <cfRule type="expression" dxfId="6171" priority="6330">
      <formula>$F88="RO-1"</formula>
    </cfRule>
    <cfRule type="expression" dxfId="6170" priority="6329">
      <formula>$F88="RO-Z"</formula>
    </cfRule>
    <cfRule type="expression" dxfId="6169" priority="6339">
      <formula>$F88="RO-2"</formula>
    </cfRule>
    <cfRule type="expression" dxfId="6168" priority="6365">
      <formula>$F88="RO-Z"</formula>
    </cfRule>
    <cfRule type="expression" dxfId="6167" priority="6366">
      <formula>$F88="RO-1"</formula>
    </cfRule>
    <cfRule type="expression" dxfId="6166" priority="6368">
      <formula>$F88="RO-3"</formula>
    </cfRule>
    <cfRule type="expression" dxfId="6165" priority="6335">
      <formula>$F88="RO-2"</formula>
    </cfRule>
    <cfRule type="expression" dxfId="6164" priority="6327">
      <formula>$F88="RO-2"</formula>
    </cfRule>
    <cfRule type="expression" dxfId="6163" priority="6340">
      <formula>$F88="RO-3"</formula>
    </cfRule>
    <cfRule type="expression" dxfId="6162" priority="6321">
      <formula>$F88="RO-Z"</formula>
    </cfRule>
    <cfRule type="expression" dxfId="6161" priority="6338">
      <formula>$F88="RO-1"</formula>
    </cfRule>
    <cfRule type="expression" dxfId="6160" priority="6367">
      <formula>$F88="RO-2"</formula>
    </cfRule>
    <cfRule type="expression" dxfId="6159" priority="6332">
      <formula>$F88="RO-3"</formula>
    </cfRule>
    <cfRule type="expression" dxfId="6158" priority="6328">
      <formula>$F88="RO-3"</formula>
    </cfRule>
    <cfRule type="expression" dxfId="6157" priority="6325">
      <formula>$F88="RO-Z"</formula>
    </cfRule>
    <cfRule type="expression" dxfId="6156" priority="6324">
      <formula>$F88="RO-3"</formula>
    </cfRule>
    <cfRule type="expression" dxfId="6155" priority="6323">
      <formula>$F88="RO-2"</formula>
    </cfRule>
    <cfRule type="expression" dxfId="6154" priority="6322">
      <formula>$F88="RO-1"</formula>
    </cfRule>
    <cfRule type="expression" dxfId="6153" priority="6333">
      <formula>$F88="RO-Z"</formula>
    </cfRule>
    <cfRule type="expression" dxfId="6152" priority="6326">
      <formula>$F88="RO-1"</formula>
    </cfRule>
    <cfRule type="expression" dxfId="6151" priority="6336">
      <formula>$F88="RO-3"</formula>
    </cfRule>
  </conditionalFormatting>
  <conditionalFormatting sqref="B89:E89">
    <cfRule type="expression" dxfId="6150" priority="4477">
      <formula>$F89="RO-V"</formula>
    </cfRule>
    <cfRule type="expression" dxfId="6149" priority="4476">
      <formula>$F89="Nic"</formula>
    </cfRule>
    <cfRule type="expression" dxfId="6148" priority="4798">
      <formula>$F89="Nic"</formula>
    </cfRule>
    <cfRule type="expression" dxfId="6147" priority="4481">
      <formula>$F89="RO-3"</formula>
    </cfRule>
    <cfRule type="expression" dxfId="6146" priority="4800">
      <formula>$F89="RO-Z"</formula>
    </cfRule>
    <cfRule type="expression" dxfId="6145" priority="4478">
      <formula>$F89="RO-Z"</formula>
    </cfRule>
    <cfRule type="expression" dxfId="6144" priority="4803">
      <formula>$F89="RO-3"</formula>
    </cfRule>
    <cfRule type="expression" dxfId="6143" priority="4799">
      <formula>$F89="RO-V"</formula>
    </cfRule>
    <cfRule type="expression" dxfId="6142" priority="4801">
      <formula>$F89="RO-1"</formula>
    </cfRule>
    <cfRule type="expression" dxfId="6141" priority="4480">
      <formula>$F89="RO-2"</formula>
    </cfRule>
    <cfRule type="expression" dxfId="6140" priority="4479">
      <formula>$F89="RO-1"</formula>
    </cfRule>
    <cfRule type="expression" dxfId="6139" priority="4802">
      <formula>$F89="RO-2"</formula>
    </cfRule>
  </conditionalFormatting>
  <conditionalFormatting sqref="B91:E93">
    <cfRule type="expression" dxfId="6138" priority="7602">
      <formula>$F91="RO-3"</formula>
    </cfRule>
    <cfRule type="expression" dxfId="6137" priority="7601">
      <formula>$F91="RO-2"</formula>
    </cfRule>
    <cfRule type="expression" dxfId="6136" priority="7600">
      <formula>$F91="RO-1"</formula>
    </cfRule>
    <cfRule type="expression" dxfId="6135" priority="7598">
      <formula>$F91="RO-3"</formula>
    </cfRule>
    <cfRule type="expression" dxfId="6134" priority="7597">
      <formula>$F91="RO-2"</formula>
    </cfRule>
    <cfRule type="expression" dxfId="6133" priority="7596">
      <formula>$F91="RO-1"</formula>
    </cfRule>
    <cfRule type="expression" dxfId="6132" priority="7595">
      <formula>$F91="RO-Z"</formula>
    </cfRule>
    <cfRule type="expression" dxfId="6131" priority="7594">
      <formula>$F91="RO-3"</formula>
    </cfRule>
    <cfRule type="expression" dxfId="6130" priority="7593">
      <formula>$F91="RO-2"</formula>
    </cfRule>
    <cfRule type="expression" dxfId="6129" priority="7592">
      <formula>$F91="RO-1"</formula>
    </cfRule>
    <cfRule type="expression" dxfId="6128" priority="7591">
      <formula>$F91="RO-Z"</formula>
    </cfRule>
    <cfRule type="expression" dxfId="6127" priority="7360">
      <formula>$F91="RO-3"</formula>
    </cfRule>
    <cfRule type="expression" dxfId="6126" priority="7359">
      <formula>$F91="RO-2"</formula>
    </cfRule>
    <cfRule type="expression" dxfId="6125" priority="7358">
      <formula>$F91="RO-1"</formula>
    </cfRule>
    <cfRule type="expression" dxfId="6124" priority="7357">
      <formula>$F91="RO-Z"</formula>
    </cfRule>
    <cfRule type="expression" dxfId="6123" priority="7356">
      <formula>$F91="RO-V"</formula>
    </cfRule>
    <cfRule type="expression" dxfId="6122" priority="7355">
      <formula>$F91="Nic"</formula>
    </cfRule>
    <cfRule type="expression" dxfId="6121" priority="7338">
      <formula>$F91="RO-3"</formula>
    </cfRule>
    <cfRule type="expression" dxfId="6120" priority="7337">
      <formula>$F91="RO-2"</formula>
    </cfRule>
    <cfRule type="expression" dxfId="6119" priority="7336">
      <formula>$F91="RO-1"</formula>
    </cfRule>
    <cfRule type="expression" dxfId="6118" priority="7335">
      <formula>$F91="RO-Z"</formula>
    </cfRule>
    <cfRule type="expression" dxfId="6117" priority="7334">
      <formula>$F91="RO-V"</formula>
    </cfRule>
    <cfRule type="expression" dxfId="6116" priority="7333">
      <formula>$F91="Nic"</formula>
    </cfRule>
    <cfRule type="expression" dxfId="6115" priority="7332">
      <formula>$F91="RO-3"</formula>
    </cfRule>
    <cfRule type="expression" dxfId="6114" priority="7331">
      <formula>$F91="RO-2"</formula>
    </cfRule>
    <cfRule type="expression" dxfId="6113" priority="7330">
      <formula>$F91="RO-1"</formula>
    </cfRule>
    <cfRule type="expression" dxfId="6112" priority="7329">
      <formula>$F91="RO-Z"</formula>
    </cfRule>
    <cfRule type="expression" dxfId="6111" priority="7328">
      <formula>$F91="RO-V"</formula>
    </cfRule>
    <cfRule type="expression" dxfId="6110" priority="7327">
      <formula>$F91="Nic"</formula>
    </cfRule>
    <cfRule type="expression" dxfId="6109" priority="7318">
      <formula>$F91="RO-3"</formula>
    </cfRule>
    <cfRule type="expression" dxfId="6108" priority="7317">
      <formula>$F91="RO-2"</formula>
    </cfRule>
    <cfRule type="expression" dxfId="6107" priority="7316">
      <formula>$F91="RO-1"</formula>
    </cfRule>
    <cfRule type="expression" dxfId="6106" priority="7315">
      <formula>$F91="RO-Z"</formula>
    </cfRule>
    <cfRule type="expression" dxfId="6105" priority="7314">
      <formula>$F91="RO-3"</formula>
    </cfRule>
    <cfRule type="expression" dxfId="6104" priority="7313">
      <formula>$F91="RO-2"</formula>
    </cfRule>
    <cfRule type="expression" dxfId="6103" priority="7312">
      <formula>$F91="RO-1"</formula>
    </cfRule>
    <cfRule type="expression" dxfId="6102" priority="7311">
      <formula>$F91="RO-Z"</formula>
    </cfRule>
    <cfRule type="expression" dxfId="6101" priority="7310">
      <formula>$F91="RO-3"</formula>
    </cfRule>
    <cfRule type="expression" dxfId="6100" priority="7309">
      <formula>$F91="RO-2"</formula>
    </cfRule>
    <cfRule type="expression" dxfId="6099" priority="7308">
      <formula>$F91="RO-1"</formula>
    </cfRule>
    <cfRule type="expression" dxfId="6098" priority="7307">
      <formula>$F91="RO-Z"</formula>
    </cfRule>
    <cfRule type="expression" dxfId="6097" priority="7925">
      <formula>$F91="RO-2"</formula>
    </cfRule>
    <cfRule type="expression" dxfId="6096" priority="7074">
      <formula>$F91="RO-3"</formula>
    </cfRule>
    <cfRule type="expression" dxfId="6095" priority="7073">
      <formula>$F91="RO-2"</formula>
    </cfRule>
    <cfRule type="expression" dxfId="6094" priority="7072">
      <formula>$F91="RO-1"</formula>
    </cfRule>
    <cfRule type="expression" dxfId="6093" priority="7025">
      <formula>$F91="RO-Z"</formula>
    </cfRule>
    <cfRule type="expression" dxfId="6092" priority="7026">
      <formula>$F91="RO-1"</formula>
    </cfRule>
    <cfRule type="expression" dxfId="6091" priority="7027">
      <formula>$F91="RO-2"</formula>
    </cfRule>
    <cfRule type="expression" dxfId="6090" priority="7028">
      <formula>$F91="RO-3"</formula>
    </cfRule>
    <cfRule type="expression" dxfId="6089" priority="7029">
      <formula>$F91="RO-Z"</formula>
    </cfRule>
    <cfRule type="expression" dxfId="6088" priority="7030">
      <formula>$F91="RO-1"</formula>
    </cfRule>
    <cfRule type="expression" dxfId="6087" priority="7031">
      <formula>$F91="RO-2"</formula>
    </cfRule>
    <cfRule type="expression" dxfId="6086" priority="7032">
      <formula>$F91="RO-3"</formula>
    </cfRule>
    <cfRule type="expression" dxfId="6085" priority="7041">
      <formula>$F91="Nic"</formula>
    </cfRule>
    <cfRule type="expression" dxfId="6084" priority="7042">
      <formula>$F91="RO-V"</formula>
    </cfRule>
    <cfRule type="expression" dxfId="6083" priority="7043">
      <formula>$F91="RO-Z"</formula>
    </cfRule>
    <cfRule type="expression" dxfId="6082" priority="7044">
      <formula>$F91="RO-1"</formula>
    </cfRule>
    <cfRule type="expression" dxfId="6081" priority="7045">
      <formula>$F91="RO-2"</formula>
    </cfRule>
    <cfRule type="expression" dxfId="6080" priority="7046">
      <formula>$F91="RO-3"</formula>
    </cfRule>
    <cfRule type="expression" dxfId="6079" priority="7047">
      <formula>$F91="Nic"</formula>
    </cfRule>
    <cfRule type="expression" dxfId="6078" priority="7048">
      <formula>$F91="RO-V"</formula>
    </cfRule>
    <cfRule type="expression" dxfId="6077" priority="7049">
      <formula>$F91="RO-Z"</formula>
    </cfRule>
    <cfRule type="expression" dxfId="6076" priority="7050">
      <formula>$F91="RO-1"</formula>
    </cfRule>
    <cfRule type="expression" dxfId="6075" priority="7051">
      <formula>$F91="RO-2"</formula>
    </cfRule>
    <cfRule type="expression" dxfId="6074" priority="7052">
      <formula>$F91="RO-3"</formula>
    </cfRule>
    <cfRule type="expression" dxfId="6073" priority="7069">
      <formula>$F91="Nic"</formula>
    </cfRule>
    <cfRule type="expression" dxfId="6072" priority="7070">
      <formula>$F91="RO-V"</formula>
    </cfRule>
    <cfRule type="expression" dxfId="6071" priority="7071">
      <formula>$F91="RO-Z"</formula>
    </cfRule>
    <cfRule type="expression" dxfId="6070" priority="7926">
      <formula>$F91="RO-3"</formula>
    </cfRule>
    <cfRule type="expression" dxfId="6069" priority="7935">
      <formula>$F91="Nic"</formula>
    </cfRule>
    <cfRule type="expression" dxfId="6068" priority="7917">
      <formula>$F91="RO-2"</formula>
    </cfRule>
    <cfRule type="expression" dxfId="6067" priority="7918">
      <formula>$F91="RO-3"</formula>
    </cfRule>
    <cfRule type="expression" dxfId="6066" priority="7916">
      <formula>$F91="RO-1"</formula>
    </cfRule>
    <cfRule type="expression" dxfId="6065" priority="7915">
      <formula>$F91="RO-Z"</formula>
    </cfRule>
    <cfRule type="expression" dxfId="6064" priority="7919">
      <formula>$F91="RO-Z"</formula>
    </cfRule>
    <cfRule type="expression" dxfId="6063" priority="7920">
      <formula>$F91="RO-1"</formula>
    </cfRule>
    <cfRule type="expression" dxfId="6062" priority="7921">
      <formula>$F91="RO-2"</formula>
    </cfRule>
    <cfRule type="expression" dxfId="6061" priority="7922">
      <formula>$F91="RO-3"</formula>
    </cfRule>
    <cfRule type="expression" dxfId="6060" priority="7923">
      <formula>$F91="RO-Z"</formula>
    </cfRule>
    <cfRule type="expression" dxfId="6059" priority="7924">
      <formula>$F91="RO-1"</formula>
    </cfRule>
    <cfRule type="expression" dxfId="6058" priority="7599">
      <formula>$F91="RO-Z"</formula>
    </cfRule>
    <cfRule type="expression" dxfId="6057" priority="7968">
      <formula>$F91="RO-3"</formula>
    </cfRule>
    <cfRule type="expression" dxfId="6056" priority="7967">
      <formula>$F91="RO-2"</formula>
    </cfRule>
    <cfRule type="expression" dxfId="6055" priority="7966">
      <formula>$F91="RO-1"</formula>
    </cfRule>
    <cfRule type="expression" dxfId="6054" priority="7965">
      <formula>$F91="RO-Z"</formula>
    </cfRule>
    <cfRule type="expression" dxfId="6053" priority="7964">
      <formula>$F91="RO-V"</formula>
    </cfRule>
    <cfRule type="expression" dxfId="6052" priority="7963">
      <formula>$F91="Nic"</formula>
    </cfRule>
    <cfRule type="expression" dxfId="6051" priority="7946">
      <formula>$F91="RO-3"</formula>
    </cfRule>
    <cfRule type="expression" dxfId="6050" priority="7945">
      <formula>$F91="RO-2"</formula>
    </cfRule>
    <cfRule type="expression" dxfId="6049" priority="7944">
      <formula>$F91="RO-1"</formula>
    </cfRule>
    <cfRule type="expression" dxfId="6048" priority="7943">
      <formula>$F91="RO-Z"</formula>
    </cfRule>
    <cfRule type="expression" dxfId="6047" priority="7942">
      <formula>$F91="RO-V"</formula>
    </cfRule>
    <cfRule type="expression" dxfId="6046" priority="7941">
      <formula>$F91="Nic"</formula>
    </cfRule>
    <cfRule type="expression" dxfId="6045" priority="7940">
      <formula>$F91="RO-3"</formula>
    </cfRule>
    <cfRule type="expression" dxfId="6044" priority="7939">
      <formula>$F91="RO-2"</formula>
    </cfRule>
    <cfRule type="expression" dxfId="6043" priority="7938">
      <formula>$F91="RO-1"</formula>
    </cfRule>
    <cfRule type="expression" dxfId="6042" priority="7937">
      <formula>$F91="RO-Z"</formula>
    </cfRule>
    <cfRule type="expression" dxfId="6041" priority="7936">
      <formula>$F91="RO-V"</formula>
    </cfRule>
    <cfRule type="expression" dxfId="6040" priority="7644">
      <formula>$F91="RO-3"</formula>
    </cfRule>
    <cfRule type="expression" dxfId="6039" priority="7643">
      <formula>$F91="RO-2"</formula>
    </cfRule>
    <cfRule type="expression" dxfId="6038" priority="7642">
      <formula>$F91="RO-1"</formula>
    </cfRule>
    <cfRule type="expression" dxfId="6037" priority="7641">
      <formula>$F91="RO-Z"</formula>
    </cfRule>
    <cfRule type="expression" dxfId="6036" priority="7640">
      <formula>$F91="RO-V"</formula>
    </cfRule>
    <cfRule type="expression" dxfId="6035" priority="7639">
      <formula>$F91="Nic"</formula>
    </cfRule>
    <cfRule type="expression" dxfId="6034" priority="7622">
      <formula>$F91="RO-3"</formula>
    </cfRule>
    <cfRule type="expression" dxfId="6033" priority="7621">
      <formula>$F91="RO-2"</formula>
    </cfRule>
    <cfRule type="expression" dxfId="6032" priority="7620">
      <formula>$F91="RO-1"</formula>
    </cfRule>
    <cfRule type="expression" dxfId="6031" priority="7619">
      <formula>$F91="RO-Z"</formula>
    </cfRule>
    <cfRule type="expression" dxfId="6030" priority="7618">
      <formula>$F91="RO-V"</formula>
    </cfRule>
    <cfRule type="expression" dxfId="6029" priority="7617">
      <formula>$F91="Nic"</formula>
    </cfRule>
    <cfRule type="expression" dxfId="6028" priority="7616">
      <formula>$F91="RO-3"</formula>
    </cfRule>
    <cfRule type="expression" dxfId="6027" priority="7615">
      <formula>$F91="RO-2"</formula>
    </cfRule>
    <cfRule type="expression" dxfId="6026" priority="7614">
      <formula>$F91="RO-1"</formula>
    </cfRule>
    <cfRule type="expression" dxfId="6025" priority="7613">
      <formula>$F91="RO-Z"</formula>
    </cfRule>
    <cfRule type="expression" dxfId="6024" priority="7612">
      <formula>$F91="RO-V"</formula>
    </cfRule>
    <cfRule type="expression" dxfId="6023" priority="7611">
      <formula>$F91="Nic"</formula>
    </cfRule>
  </conditionalFormatting>
  <conditionalFormatting sqref="B91:E94 E95">
    <cfRule type="expression" dxfId="6022" priority="9510">
      <formula>$F91="RO-V"</formula>
    </cfRule>
    <cfRule type="expression" dxfId="6021" priority="9511">
      <formula>$F91="RO-Z"</formula>
    </cfRule>
    <cfRule type="expression" dxfId="6020" priority="9512">
      <formula>$F91="RO-1"</formula>
    </cfRule>
    <cfRule type="expression" dxfId="6019" priority="9513">
      <formula>$F91="RO-2"</formula>
    </cfRule>
    <cfRule type="expression" dxfId="6018" priority="9514">
      <formula>$F91="RO-3"</formula>
    </cfRule>
    <cfRule type="expression" dxfId="6017" priority="9515">
      <formula>$F91="Nic"</formula>
    </cfRule>
    <cfRule type="expression" dxfId="6016" priority="9516">
      <formula>$F91="RO-V"</formula>
    </cfRule>
    <cfRule type="expression" dxfId="6015" priority="9517">
      <formula>$F91="RO-Z"</formula>
    </cfRule>
    <cfRule type="expression" dxfId="6014" priority="9518">
      <formula>$F91="RO-1"</formula>
    </cfRule>
    <cfRule type="expression" dxfId="6013" priority="9519">
      <formula>$F91="RO-2"</formula>
    </cfRule>
    <cfRule type="expression" dxfId="6012" priority="9520">
      <formula>$F91="RO-3"</formula>
    </cfRule>
    <cfRule type="expression" dxfId="6011" priority="9521">
      <formula>$F91="RO-Z"</formula>
    </cfRule>
    <cfRule type="expression" dxfId="6010" priority="9522">
      <formula>$F91="RO-1"</formula>
    </cfRule>
    <cfRule type="expression" dxfId="6009" priority="9523">
      <formula>$F91="RO-2"</formula>
    </cfRule>
    <cfRule type="expression" dxfId="6008" priority="9524">
      <formula>$F91="RO-3"</formula>
    </cfRule>
    <cfRule type="expression" dxfId="6007" priority="9509">
      <formula>$F91="Nic"</formula>
    </cfRule>
    <cfRule type="expression" dxfId="6006" priority="9496">
      <formula>$F91="RO-3"</formula>
    </cfRule>
    <cfRule type="expression" dxfId="6005" priority="9494">
      <formula>$F91="RO-1"</formula>
    </cfRule>
    <cfRule type="expression" dxfId="6004" priority="9493">
      <formula>$F91="RO-Z"</formula>
    </cfRule>
    <cfRule type="expression" dxfId="6003" priority="9492">
      <formula>$F91="RO-3"</formula>
    </cfRule>
    <cfRule type="expression" dxfId="6002" priority="9491">
      <formula>$F91="RO-2"</formula>
    </cfRule>
    <cfRule type="expression" dxfId="6001" priority="9531">
      <formula>$F91="Nic"</formula>
    </cfRule>
    <cfRule type="expression" dxfId="6000" priority="9532">
      <formula>$F91="RO-V"</formula>
    </cfRule>
    <cfRule type="expression" dxfId="5999" priority="9533">
      <formula>$F91="RO-Z"</formula>
    </cfRule>
    <cfRule type="expression" dxfId="5998" priority="9534">
      <formula>$F91="RO-1"</formula>
    </cfRule>
    <cfRule type="expression" dxfId="5997" priority="9535">
      <formula>$F91="RO-2"</formula>
    </cfRule>
    <cfRule type="expression" dxfId="5996" priority="9536">
      <formula>$F91="RO-3"</formula>
    </cfRule>
    <cfRule type="expression" dxfId="5995" priority="9490">
      <formula>$F91="RO-1"</formula>
    </cfRule>
    <cfRule type="expression" dxfId="5994" priority="9489">
      <formula>$F91="RO-Z"</formula>
    </cfRule>
    <cfRule type="expression" dxfId="5993" priority="9495">
      <formula>$F91="RO-2"</formula>
    </cfRule>
  </conditionalFormatting>
  <conditionalFormatting sqref="B91:E101">
    <cfRule type="expression" dxfId="5992" priority="9508">
      <formula>$F91="RO-3"</formula>
    </cfRule>
    <cfRule type="expression" dxfId="5991" priority="9525">
      <formula>$F91="Nic"</formula>
    </cfRule>
    <cfRule type="expression" dxfId="5990" priority="9526">
      <formula>$F91="RO-V"</formula>
    </cfRule>
    <cfRule type="expression" dxfId="5989" priority="9527">
      <formula>$F91="RO-Z"</formula>
    </cfRule>
    <cfRule type="expression" dxfId="5988" priority="9528">
      <formula>$F91="RO-1"</formula>
    </cfRule>
    <cfRule type="expression" dxfId="5987" priority="9529">
      <formula>$F91="RO-2"</formula>
    </cfRule>
    <cfRule type="expression" dxfId="5986" priority="9530">
      <formula>$F91="RO-3"</formula>
    </cfRule>
    <cfRule type="expression" dxfId="5985" priority="9480">
      <formula>$F91="RO-3"</formula>
    </cfRule>
    <cfRule type="expression" dxfId="5984" priority="9477">
      <formula>$F91="RO-Z"</formula>
    </cfRule>
    <cfRule type="expression" dxfId="5983" priority="9478">
      <formula>$F91="RO-1"</formula>
    </cfRule>
    <cfRule type="expression" dxfId="5982" priority="9479">
      <formula>$F91="RO-2"</formula>
    </cfRule>
    <cfRule type="expression" dxfId="5981" priority="9481">
      <formula>$F91="RO-Z"</formula>
    </cfRule>
    <cfRule type="expression" dxfId="5980" priority="9482">
      <formula>$F91="RO-1"</formula>
    </cfRule>
    <cfRule type="expression" dxfId="5979" priority="9483">
      <formula>$F91="RO-2"</formula>
    </cfRule>
    <cfRule type="expression" dxfId="5978" priority="9484">
      <formula>$F91="RO-3"</formula>
    </cfRule>
    <cfRule type="expression" dxfId="5977" priority="9485">
      <formula>$F91="RO-Z"</formula>
    </cfRule>
    <cfRule type="expression" dxfId="5976" priority="9486">
      <formula>$F91="RO-1"</formula>
    </cfRule>
    <cfRule type="expression" dxfId="5975" priority="9487">
      <formula>$F91="RO-2"</formula>
    </cfRule>
    <cfRule type="expression" dxfId="5974" priority="9488">
      <formula>$F91="RO-3"</formula>
    </cfRule>
    <cfRule type="expression" dxfId="5973" priority="9497">
      <formula>$F91="Nic"</formula>
    </cfRule>
    <cfRule type="expression" dxfId="5972" priority="9498">
      <formula>$F91="RO-V"</formula>
    </cfRule>
    <cfRule type="expression" dxfId="5971" priority="9499">
      <formula>$F91="RO-Z"</formula>
    </cfRule>
    <cfRule type="expression" dxfId="5970" priority="9500">
      <formula>$F91="RO-1"</formula>
    </cfRule>
    <cfRule type="expression" dxfId="5969" priority="9501">
      <formula>$F91="RO-2"</formula>
    </cfRule>
    <cfRule type="expression" dxfId="5968" priority="9502">
      <formula>$F91="RO-3"</formula>
    </cfRule>
    <cfRule type="expression" dxfId="5967" priority="9503">
      <formula>$F91="Nic"</formula>
    </cfRule>
    <cfRule type="expression" dxfId="5966" priority="9504">
      <formula>$F91="RO-V"</formula>
    </cfRule>
    <cfRule type="expression" dxfId="5965" priority="9505">
      <formula>$F91="RO-Z"</formula>
    </cfRule>
    <cfRule type="expression" dxfId="5964" priority="9506">
      <formula>$F91="RO-1"</formula>
    </cfRule>
    <cfRule type="expression" dxfId="5963" priority="9507">
      <formula>$F91="RO-2"</formula>
    </cfRule>
  </conditionalFormatting>
  <conditionalFormatting sqref="B91:E106">
    <cfRule type="expression" dxfId="5962" priority="9663">
      <formula>$F91="RO-Z"</formula>
    </cfRule>
    <cfRule type="expression" dxfId="5961" priority="9657">
      <formula>$F91="RO-Z"</formula>
    </cfRule>
    <cfRule type="expression" dxfId="5960" priority="9658">
      <formula>$F91="RO-1"</formula>
    </cfRule>
    <cfRule type="expression" dxfId="5959" priority="9659">
      <formula>$F91="RO-2"</formula>
    </cfRule>
    <cfRule type="expression" dxfId="5958" priority="9660">
      <formula>$F91="RO-3"</formula>
    </cfRule>
    <cfRule type="expression" dxfId="5957" priority="9661">
      <formula>$F91="Nic"</formula>
    </cfRule>
    <cfRule type="expression" dxfId="5956" priority="9662">
      <formula>$F91="RO-V"</formula>
    </cfRule>
    <cfRule type="expression" dxfId="5955" priority="9666">
      <formula>$F91="RO-3"</formula>
    </cfRule>
    <cfRule type="expression" dxfId="5954" priority="9664">
      <formula>$F91="RO-1"</formula>
    </cfRule>
    <cfRule type="expression" dxfId="5953" priority="9665">
      <formula>$F91="RO-2"</formula>
    </cfRule>
  </conditionalFormatting>
  <conditionalFormatting sqref="B91:E112">
    <cfRule type="expression" dxfId="5952" priority="7976">
      <formula>$F91="RO-1"</formula>
    </cfRule>
    <cfRule type="expression" dxfId="5951" priority="7977">
      <formula>$F91="RO-2"</formula>
    </cfRule>
    <cfRule type="expression" dxfId="5950" priority="7978">
      <formula>$F91="RO-3"</formula>
    </cfRule>
    <cfRule type="expression" dxfId="5949" priority="7979">
      <formula>$F91="Nic"</formula>
    </cfRule>
    <cfRule type="expression" dxfId="5948" priority="7980">
      <formula>$F91="RO-V"</formula>
    </cfRule>
    <cfRule type="expression" dxfId="5947" priority="7981">
      <formula>$F91="RO-Z"</formula>
    </cfRule>
    <cfRule type="expression" dxfId="5946" priority="7982">
      <formula>$F91="RO-1"</formula>
    </cfRule>
    <cfRule type="expression" dxfId="5945" priority="7983">
      <formula>$F91="RO-2"</formula>
    </cfRule>
    <cfRule type="expression" dxfId="5944" priority="7984">
      <formula>$F91="RO-3"</formula>
    </cfRule>
    <cfRule type="expression" dxfId="5943" priority="7657">
      <formula>$F91="RO-Z"</formula>
    </cfRule>
    <cfRule type="expression" dxfId="5942" priority="7658">
      <formula>$F91="RO-1"</formula>
    </cfRule>
    <cfRule type="expression" dxfId="5941" priority="7659">
      <formula>$F91="RO-2"</formula>
    </cfRule>
    <cfRule type="expression" dxfId="5940" priority="7660">
      <formula>$F91="RO-3"</formula>
    </cfRule>
    <cfRule type="expression" dxfId="5939" priority="7092">
      <formula>$F91="Nic"</formula>
    </cfRule>
    <cfRule type="expression" dxfId="5938" priority="7091">
      <formula>$F91="RO-V"</formula>
    </cfRule>
    <cfRule type="expression" dxfId="5937" priority="7654">
      <formula>$F91="RO-3"</formula>
    </cfRule>
    <cfRule type="expression" dxfId="5936" priority="7656">
      <formula>$F91="RO-V"</formula>
    </cfRule>
    <cfRule type="expression" dxfId="5935" priority="7975">
      <formula>$F91="RO-Z"</formula>
    </cfRule>
    <cfRule type="expression" dxfId="5934" priority="7370">
      <formula>$F91="RO-3"</formula>
    </cfRule>
    <cfRule type="expression" dxfId="5933" priority="7371">
      <formula>$F91="Nic"</formula>
    </cfRule>
    <cfRule type="expression" dxfId="5932" priority="7372">
      <formula>$F91="RO-V"</formula>
    </cfRule>
    <cfRule type="expression" dxfId="5931" priority="7368">
      <formula>$F91="RO-1"</formula>
    </cfRule>
    <cfRule type="expression" dxfId="5930" priority="7082">
      <formula>$F91="RO-1"</formula>
    </cfRule>
    <cfRule type="expression" dxfId="5929" priority="7369">
      <formula>$F91="RO-2"</formula>
    </cfRule>
    <cfRule type="expression" dxfId="5928" priority="7081">
      <formula>$F91="RO-Z"</formula>
    </cfRule>
    <cfRule type="expression" dxfId="5927" priority="7095">
      <formula>$F91="RO2"</formula>
    </cfRule>
    <cfRule type="expression" dxfId="5926" priority="7094">
      <formula>$F91="RO1"</formula>
    </cfRule>
    <cfRule type="expression" dxfId="5925" priority="7093">
      <formula>$F91="RO-Z"</formula>
    </cfRule>
    <cfRule type="expression" dxfId="5924" priority="7373">
      <formula>$F91="RO-Z"</formula>
    </cfRule>
    <cfRule type="expression" dxfId="5923" priority="7374">
      <formula>$F91="RO-1"</formula>
    </cfRule>
    <cfRule type="expression" dxfId="5922" priority="7083">
      <formula>$F91="RO-2"</formula>
    </cfRule>
    <cfRule type="expression" dxfId="5921" priority="7084">
      <formula>$F91="RO-3"</formula>
    </cfRule>
    <cfRule type="expression" dxfId="5920" priority="7085">
      <formula>$F91="Nic"</formula>
    </cfRule>
    <cfRule type="expression" dxfId="5919" priority="7086">
      <formula>$F91="RO-V"</formula>
    </cfRule>
    <cfRule type="expression" dxfId="5918" priority="7087">
      <formula>$F91="RO-Z"</formula>
    </cfRule>
    <cfRule type="expression" dxfId="5917" priority="7088">
      <formula>$F91="RO-1"</formula>
    </cfRule>
    <cfRule type="expression" dxfId="5916" priority="7096">
      <formula>$F91="RO3"</formula>
    </cfRule>
    <cfRule type="expression" dxfId="5915" priority="7089">
      <formula>$F91="RO-2"</formula>
    </cfRule>
    <cfRule type="expression" dxfId="5914" priority="7375">
      <formula>$F91="RO-2"</formula>
    </cfRule>
    <cfRule type="expression" dxfId="5913" priority="7376">
      <formula>$F91="RO-3"</formula>
    </cfRule>
    <cfRule type="expression" dxfId="5912" priority="7377">
      <formula>$F91="RO-V"</formula>
    </cfRule>
    <cfRule type="expression" dxfId="5911" priority="7655">
      <formula>$F91="Nic"</formula>
    </cfRule>
    <cfRule type="expression" dxfId="5910" priority="7378">
      <formula>$F91="Nic"</formula>
    </cfRule>
    <cfRule type="expression" dxfId="5909" priority="7379">
      <formula>$F91="RO-Z"</formula>
    </cfRule>
    <cfRule type="expression" dxfId="5908" priority="7380">
      <formula>$F91="RO1"</formula>
    </cfRule>
    <cfRule type="expression" dxfId="5907" priority="7381">
      <formula>$F91="RO2"</formula>
    </cfRule>
    <cfRule type="expression" dxfId="5906" priority="7382">
      <formula>$F91="RO3"</formula>
    </cfRule>
    <cfRule type="expression" dxfId="5905" priority="7651">
      <formula>$F91="RO-Z"</formula>
    </cfRule>
    <cfRule type="expression" dxfId="5904" priority="7652">
      <formula>$F91="RO-1"</formula>
    </cfRule>
    <cfRule type="expression" dxfId="5903" priority="7653">
      <formula>$F91="RO-2"</formula>
    </cfRule>
    <cfRule type="expression" dxfId="5902" priority="7367">
      <formula>$F91="RO-Z"</formula>
    </cfRule>
    <cfRule type="expression" dxfId="5901" priority="7090">
      <formula>$F91="RO-3"</formula>
    </cfRule>
  </conditionalFormatting>
  <conditionalFormatting sqref="B95:E95">
    <cfRule type="expression" dxfId="5900" priority="7910">
      <formula>$F95="RO-V"</formula>
    </cfRule>
    <cfRule type="expression" dxfId="5899" priority="7911">
      <formula>$F95="RO-Z"</formula>
    </cfRule>
    <cfRule type="expression" dxfId="5898" priority="7912">
      <formula>$F95="RO-1"</formula>
    </cfRule>
    <cfRule type="expression" dxfId="5897" priority="7913">
      <formula>$F95="RO-2"</formula>
    </cfRule>
    <cfRule type="expression" dxfId="5896" priority="7914">
      <formula>$F95="RO-3"</formula>
    </cfRule>
    <cfRule type="expression" dxfId="5895" priority="7563">
      <formula>$F95="Nic"</formula>
    </cfRule>
    <cfRule type="expression" dxfId="5894" priority="6961">
      <formula>$F95="RO-Z"</formula>
    </cfRule>
    <cfRule type="expression" dxfId="5893" priority="6962">
      <formula>$F95="RO-1"</formula>
    </cfRule>
    <cfRule type="expression" dxfId="5892" priority="6963">
      <formula>$F95="RO-2"</formula>
    </cfRule>
    <cfRule type="expression" dxfId="5891" priority="6964">
      <formula>$F95="RO-3"</formula>
    </cfRule>
    <cfRule type="expression" dxfId="5890" priority="6965">
      <formula>$F95="RO-Z"</formula>
    </cfRule>
    <cfRule type="expression" dxfId="5889" priority="6966">
      <formula>$F95="RO-1"</formula>
    </cfRule>
    <cfRule type="expression" dxfId="5888" priority="6967">
      <formula>$F95="RO-2"</formula>
    </cfRule>
    <cfRule type="expression" dxfId="5887" priority="6968">
      <formula>$F95="RO-3"</formula>
    </cfRule>
    <cfRule type="expression" dxfId="5886" priority="6969">
      <formula>$F95="RO-Z"</formula>
    </cfRule>
    <cfRule type="expression" dxfId="5885" priority="6970">
      <formula>$F95="RO-1"</formula>
    </cfRule>
    <cfRule type="expression" dxfId="5884" priority="6971">
      <formula>$F95="RO-2"</formula>
    </cfRule>
    <cfRule type="expression" dxfId="5883" priority="6972">
      <formula>$F95="RO-3"</formula>
    </cfRule>
    <cfRule type="expression" dxfId="5882" priority="6973">
      <formula>$F95="RO-Z"</formula>
    </cfRule>
    <cfRule type="expression" dxfId="5881" priority="6974">
      <formula>$F95="RO-1"</formula>
    </cfRule>
    <cfRule type="expression" dxfId="5880" priority="6975">
      <formula>$F95="RO-2"</formula>
    </cfRule>
    <cfRule type="expression" dxfId="5879" priority="6976">
      <formula>$F95="RO-3"</formula>
    </cfRule>
    <cfRule type="expression" dxfId="5878" priority="6977">
      <formula>$F95="RO-Z"</formula>
    </cfRule>
    <cfRule type="expression" dxfId="5877" priority="6978">
      <formula>$F95="RO-1"</formula>
    </cfRule>
    <cfRule type="expression" dxfId="5876" priority="6979">
      <formula>$F95="RO-2"</formula>
    </cfRule>
    <cfRule type="expression" dxfId="5875" priority="6980">
      <formula>$F95="RO-3"</formula>
    </cfRule>
    <cfRule type="expression" dxfId="5874" priority="6981">
      <formula>$F95="Nic"</formula>
    </cfRule>
    <cfRule type="expression" dxfId="5873" priority="6982">
      <formula>$F95="RO-V"</formula>
    </cfRule>
    <cfRule type="expression" dxfId="5872" priority="6983">
      <formula>$F95="RO-Z"</formula>
    </cfRule>
    <cfRule type="expression" dxfId="5871" priority="6984">
      <formula>$F95="RO-1"</formula>
    </cfRule>
    <cfRule type="expression" dxfId="5870" priority="6985">
      <formula>$F95="RO-2"</formula>
    </cfRule>
    <cfRule type="expression" dxfId="5869" priority="6986">
      <formula>$F95="RO-3"</formula>
    </cfRule>
    <cfRule type="expression" dxfId="5868" priority="6987">
      <formula>$F95="Nic"</formula>
    </cfRule>
    <cfRule type="expression" dxfId="5867" priority="6988">
      <formula>$F95="RO-V"</formula>
    </cfRule>
    <cfRule type="expression" dxfId="5866" priority="6989">
      <formula>$F95="RO-Z"</formula>
    </cfRule>
    <cfRule type="expression" dxfId="5865" priority="6990">
      <formula>$F95="RO-1"</formula>
    </cfRule>
    <cfRule type="expression" dxfId="5864" priority="6991">
      <formula>$F95="RO-2"</formula>
    </cfRule>
    <cfRule type="expression" dxfId="5863" priority="6992">
      <formula>$F95="RO-3"</formula>
    </cfRule>
    <cfRule type="expression" dxfId="5862" priority="6993">
      <formula>$F95="Nic"</formula>
    </cfRule>
    <cfRule type="expression" dxfId="5861" priority="6994">
      <formula>$F95="RO-V"</formula>
    </cfRule>
    <cfRule type="expression" dxfId="5860" priority="6995">
      <formula>$F95="RO-Z"</formula>
    </cfRule>
    <cfRule type="expression" dxfId="5859" priority="6996">
      <formula>$F95="RO-1"</formula>
    </cfRule>
    <cfRule type="expression" dxfId="5858" priority="6997">
      <formula>$F95="RO-2"</formula>
    </cfRule>
    <cfRule type="expression" dxfId="5857" priority="6998">
      <formula>$F95="RO-3"</formula>
    </cfRule>
    <cfRule type="expression" dxfId="5856" priority="6999">
      <formula>$F95="Nic"</formula>
    </cfRule>
    <cfRule type="expression" dxfId="5855" priority="7000">
      <formula>$F95="RO-V"</formula>
    </cfRule>
    <cfRule type="expression" dxfId="5854" priority="7001">
      <formula>$F95="RO-Z"</formula>
    </cfRule>
    <cfRule type="expression" dxfId="5853" priority="7002">
      <formula>$F95="RO-1"</formula>
    </cfRule>
    <cfRule type="expression" dxfId="5852" priority="7003">
      <formula>$F95="RO-2"</formula>
    </cfRule>
    <cfRule type="expression" dxfId="5851" priority="7004">
      <formula>$F95="RO-3"</formula>
    </cfRule>
    <cfRule type="expression" dxfId="5850" priority="7005">
      <formula>$F95="RO-Z"</formula>
    </cfRule>
    <cfRule type="expression" dxfId="5849" priority="7006">
      <formula>$F95="RO-1"</formula>
    </cfRule>
    <cfRule type="expression" dxfId="5848" priority="7007">
      <formula>$F95="RO-2"</formula>
    </cfRule>
    <cfRule type="expression" dxfId="5847" priority="7008">
      <formula>$F95="RO-3"</formula>
    </cfRule>
    <cfRule type="expression" dxfId="5846" priority="7009">
      <formula>$F95="Nic"</formula>
    </cfRule>
    <cfRule type="expression" dxfId="5845" priority="7010">
      <formula>$F95="RO-V"</formula>
    </cfRule>
    <cfRule type="expression" dxfId="5844" priority="7011">
      <formula>$F95="RO-Z"</formula>
    </cfRule>
    <cfRule type="expression" dxfId="5843" priority="7012">
      <formula>$F95="RO-1"</formula>
    </cfRule>
    <cfRule type="expression" dxfId="5842" priority="7013">
      <formula>$F95="RO-2"</formula>
    </cfRule>
    <cfRule type="expression" dxfId="5841" priority="7014">
      <formula>$F95="RO-3"</formula>
    </cfRule>
    <cfRule type="expression" dxfId="5840" priority="7015">
      <formula>$F95="Nic"</formula>
    </cfRule>
    <cfRule type="expression" dxfId="5839" priority="7016">
      <formula>$F95="RO-V"</formula>
    </cfRule>
    <cfRule type="expression" dxfId="5838" priority="7017">
      <formula>$F95="RO-Z"</formula>
    </cfRule>
    <cfRule type="expression" dxfId="5837" priority="7018">
      <formula>$F95="RO-1"</formula>
    </cfRule>
    <cfRule type="expression" dxfId="5836" priority="7019">
      <formula>$F95="RO-2"</formula>
    </cfRule>
    <cfRule type="expression" dxfId="5835" priority="7020">
      <formula>$F95="RO-3"</formula>
    </cfRule>
    <cfRule type="expression" dxfId="5834" priority="7247">
      <formula>$F95="RO-Z"</formula>
    </cfRule>
    <cfRule type="expression" dxfId="5833" priority="7248">
      <formula>$F95="RO-1"</formula>
    </cfRule>
    <cfRule type="expression" dxfId="5832" priority="7249">
      <formula>$F95="RO-2"</formula>
    </cfRule>
    <cfRule type="expression" dxfId="5831" priority="7250">
      <formula>$F95="RO-3"</formula>
    </cfRule>
    <cfRule type="expression" dxfId="5830" priority="7251">
      <formula>$F95="RO-Z"</formula>
    </cfRule>
    <cfRule type="expression" dxfId="5829" priority="7252">
      <formula>$F95="RO-1"</formula>
    </cfRule>
    <cfRule type="expression" dxfId="5828" priority="7253">
      <formula>$F95="RO-2"</formula>
    </cfRule>
    <cfRule type="expression" dxfId="5827" priority="7254">
      <formula>$F95="RO-3"</formula>
    </cfRule>
    <cfRule type="expression" dxfId="5826" priority="7255">
      <formula>$F95="RO-Z"</formula>
    </cfRule>
    <cfRule type="expression" dxfId="5825" priority="7256">
      <formula>$F95="RO-1"</formula>
    </cfRule>
    <cfRule type="expression" dxfId="5824" priority="7257">
      <formula>$F95="RO-2"</formula>
    </cfRule>
    <cfRule type="expression" dxfId="5823" priority="7258">
      <formula>$F95="RO-3"</formula>
    </cfRule>
    <cfRule type="expression" dxfId="5822" priority="7259">
      <formula>$F95="RO-Z"</formula>
    </cfRule>
    <cfRule type="expression" dxfId="5821" priority="7260">
      <formula>$F95="RO-1"</formula>
    </cfRule>
    <cfRule type="expression" dxfId="5820" priority="7261">
      <formula>$F95="RO-2"</formula>
    </cfRule>
    <cfRule type="expression" dxfId="5819" priority="7262">
      <formula>$F95="RO-3"</formula>
    </cfRule>
    <cfRule type="expression" dxfId="5818" priority="7263">
      <formula>$F95="RO-Z"</formula>
    </cfRule>
    <cfRule type="expression" dxfId="5817" priority="7264">
      <formula>$F95="RO-1"</formula>
    </cfRule>
    <cfRule type="expression" dxfId="5816" priority="7265">
      <formula>$F95="RO-2"</formula>
    </cfRule>
    <cfRule type="expression" dxfId="5815" priority="7266">
      <formula>$F95="RO-3"</formula>
    </cfRule>
    <cfRule type="expression" dxfId="5814" priority="7267">
      <formula>$F95="Nic"</formula>
    </cfRule>
    <cfRule type="expression" dxfId="5813" priority="7268">
      <formula>$F95="RO-V"</formula>
    </cfRule>
    <cfRule type="expression" dxfId="5812" priority="7269">
      <formula>$F95="RO-Z"</formula>
    </cfRule>
    <cfRule type="expression" dxfId="5811" priority="7270">
      <formula>$F95="RO-1"</formula>
    </cfRule>
    <cfRule type="expression" dxfId="5810" priority="7271">
      <formula>$F95="RO-2"</formula>
    </cfRule>
    <cfRule type="expression" dxfId="5809" priority="7272">
      <formula>$F95="RO-3"</formula>
    </cfRule>
    <cfRule type="expression" dxfId="5808" priority="7273">
      <formula>$F95="Nic"</formula>
    </cfRule>
    <cfRule type="expression" dxfId="5807" priority="7274">
      <formula>$F95="RO-V"</formula>
    </cfRule>
    <cfRule type="expression" dxfId="5806" priority="7275">
      <formula>$F95="RO-Z"</formula>
    </cfRule>
    <cfRule type="expression" dxfId="5805" priority="7276">
      <formula>$F95="RO-1"</formula>
    </cfRule>
    <cfRule type="expression" dxfId="5804" priority="7277">
      <formula>$F95="RO-2"</formula>
    </cfRule>
    <cfRule type="expression" dxfId="5803" priority="7278">
      <formula>$F95="RO-3"</formula>
    </cfRule>
    <cfRule type="expression" dxfId="5802" priority="7279">
      <formula>$F95="Nic"</formula>
    </cfRule>
    <cfRule type="expression" dxfId="5801" priority="7280">
      <formula>$F95="RO-V"</formula>
    </cfRule>
    <cfRule type="expression" dxfId="5800" priority="7281">
      <formula>$F95="RO-Z"</formula>
    </cfRule>
    <cfRule type="expression" dxfId="5799" priority="7282">
      <formula>$F95="RO-1"</formula>
    </cfRule>
    <cfRule type="expression" dxfId="5798" priority="7283">
      <formula>$F95="RO-2"</formula>
    </cfRule>
    <cfRule type="expression" dxfId="5797" priority="7284">
      <formula>$F95="RO-3"</formula>
    </cfRule>
    <cfRule type="expression" dxfId="5796" priority="7285">
      <formula>$F95="Nic"</formula>
    </cfRule>
    <cfRule type="expression" dxfId="5795" priority="7286">
      <formula>$F95="RO-V"</formula>
    </cfRule>
    <cfRule type="expression" dxfId="5794" priority="7287">
      <formula>$F95="RO-Z"</formula>
    </cfRule>
    <cfRule type="expression" dxfId="5793" priority="7288">
      <formula>$F95="RO-1"</formula>
    </cfRule>
    <cfRule type="expression" dxfId="5792" priority="7289">
      <formula>$F95="RO-2"</formula>
    </cfRule>
    <cfRule type="expression" dxfId="5791" priority="7290">
      <formula>$F95="RO-3"</formula>
    </cfRule>
    <cfRule type="expression" dxfId="5790" priority="7291">
      <formula>$F95="RO-Z"</formula>
    </cfRule>
    <cfRule type="expression" dxfId="5789" priority="7292">
      <formula>$F95="RO-1"</formula>
    </cfRule>
    <cfRule type="expression" dxfId="5788" priority="7293">
      <formula>$F95="RO-2"</formula>
    </cfRule>
    <cfRule type="expression" dxfId="5787" priority="7294">
      <formula>$F95="RO-3"</formula>
    </cfRule>
    <cfRule type="expression" dxfId="5786" priority="7295">
      <formula>$F95="Nic"</formula>
    </cfRule>
    <cfRule type="expression" dxfId="5785" priority="7296">
      <formula>$F95="RO-V"</formula>
    </cfRule>
    <cfRule type="expression" dxfId="5784" priority="7297">
      <formula>$F95="RO-Z"</formula>
    </cfRule>
    <cfRule type="expression" dxfId="5783" priority="7298">
      <formula>$F95="RO-1"</formula>
    </cfRule>
    <cfRule type="expression" dxfId="5782" priority="7299">
      <formula>$F95="RO-2"</formula>
    </cfRule>
    <cfRule type="expression" dxfId="5781" priority="7300">
      <formula>$F95="RO-3"</formula>
    </cfRule>
    <cfRule type="expression" dxfId="5780" priority="7301">
      <formula>$F95="Nic"</formula>
    </cfRule>
    <cfRule type="expression" dxfId="5779" priority="7302">
      <formula>$F95="RO-V"</formula>
    </cfRule>
    <cfRule type="expression" dxfId="5778" priority="7303">
      <formula>$F95="RO-Z"</formula>
    </cfRule>
    <cfRule type="expression" dxfId="5777" priority="7304">
      <formula>$F95="RO-1"</formula>
    </cfRule>
    <cfRule type="expression" dxfId="5776" priority="7305">
      <formula>$F95="RO-2"</formula>
    </cfRule>
    <cfRule type="expression" dxfId="5775" priority="7306">
      <formula>$F95="RO-3"</formula>
    </cfRule>
    <cfRule type="expression" dxfId="5774" priority="7531">
      <formula>$F95="RO-Z"</formula>
    </cfRule>
    <cfRule type="expression" dxfId="5773" priority="7532">
      <formula>$F95="RO-1"</formula>
    </cfRule>
    <cfRule type="expression" dxfId="5772" priority="7533">
      <formula>$F95="RO-2"</formula>
    </cfRule>
    <cfRule type="expression" dxfId="5771" priority="7534">
      <formula>$F95="RO-3"</formula>
    </cfRule>
    <cfRule type="expression" dxfId="5770" priority="7535">
      <formula>$F95="RO-Z"</formula>
    </cfRule>
    <cfRule type="expression" dxfId="5769" priority="7536">
      <formula>$F95="RO-1"</formula>
    </cfRule>
    <cfRule type="expression" dxfId="5768" priority="7537">
      <formula>$F95="RO-2"</formula>
    </cfRule>
    <cfRule type="expression" dxfId="5767" priority="7538">
      <formula>$F95="RO-3"</formula>
    </cfRule>
    <cfRule type="expression" dxfId="5766" priority="7539">
      <formula>$F95="RO-Z"</formula>
    </cfRule>
    <cfRule type="expression" dxfId="5765" priority="7540">
      <formula>$F95="RO-1"</formula>
    </cfRule>
    <cfRule type="expression" dxfId="5764" priority="7541">
      <formula>$F95="RO-2"</formula>
    </cfRule>
    <cfRule type="expression" dxfId="5763" priority="7542">
      <formula>$F95="RO-3"</formula>
    </cfRule>
    <cfRule type="expression" dxfId="5762" priority="7543">
      <formula>$F95="RO-Z"</formula>
    </cfRule>
    <cfRule type="expression" dxfId="5761" priority="7544">
      <formula>$F95="RO-1"</formula>
    </cfRule>
    <cfRule type="expression" dxfId="5760" priority="7545">
      <formula>$F95="RO-2"</formula>
    </cfRule>
    <cfRule type="expression" dxfId="5759" priority="7546">
      <formula>$F95="RO-3"</formula>
    </cfRule>
    <cfRule type="expression" dxfId="5758" priority="7547">
      <formula>$F95="RO-Z"</formula>
    </cfRule>
    <cfRule type="expression" dxfId="5757" priority="7548">
      <formula>$F95="RO-1"</formula>
    </cfRule>
    <cfRule type="expression" dxfId="5756" priority="7549">
      <formula>$F95="RO-2"</formula>
    </cfRule>
    <cfRule type="expression" dxfId="5755" priority="7550">
      <formula>$F95="RO-3"</formula>
    </cfRule>
    <cfRule type="expression" dxfId="5754" priority="7551">
      <formula>$F95="Nic"</formula>
    </cfRule>
    <cfRule type="expression" dxfId="5753" priority="7552">
      <formula>$F95="RO-V"</formula>
    </cfRule>
    <cfRule type="expression" dxfId="5752" priority="7553">
      <formula>$F95="RO-Z"</formula>
    </cfRule>
    <cfRule type="expression" dxfId="5751" priority="7554">
      <formula>$F95="RO-1"</formula>
    </cfRule>
    <cfRule type="expression" dxfId="5750" priority="7555">
      <formula>$F95="RO-2"</formula>
    </cfRule>
    <cfRule type="expression" dxfId="5749" priority="7556">
      <formula>$F95="RO-3"</formula>
    </cfRule>
    <cfRule type="expression" dxfId="5748" priority="7557">
      <formula>$F95="Nic"</formula>
    </cfRule>
    <cfRule type="expression" dxfId="5747" priority="7558">
      <formula>$F95="RO-V"</formula>
    </cfRule>
    <cfRule type="expression" dxfId="5746" priority="7559">
      <formula>$F95="RO-Z"</formula>
    </cfRule>
    <cfRule type="expression" dxfId="5745" priority="7560">
      <formula>$F95="RO-1"</formula>
    </cfRule>
    <cfRule type="expression" dxfId="5744" priority="7561">
      <formula>$F95="RO-2"</formula>
    </cfRule>
    <cfRule type="expression" dxfId="5743" priority="7562">
      <formula>$F95="RO-3"</formula>
    </cfRule>
    <cfRule type="expression" dxfId="5742" priority="7564">
      <formula>$F95="RO-V"</formula>
    </cfRule>
    <cfRule type="expression" dxfId="5741" priority="7565">
      <formula>$F95="RO-Z"</formula>
    </cfRule>
    <cfRule type="expression" dxfId="5740" priority="7566">
      <formula>$F95="RO-1"</formula>
    </cfRule>
    <cfRule type="expression" dxfId="5739" priority="7567">
      <formula>$F95="RO-2"</formula>
    </cfRule>
    <cfRule type="expression" dxfId="5738" priority="7568">
      <formula>$F95="RO-3"</formula>
    </cfRule>
    <cfRule type="expression" dxfId="5737" priority="7569">
      <formula>$F95="Nic"</formula>
    </cfRule>
    <cfRule type="expression" dxfId="5736" priority="7570">
      <formula>$F95="RO-V"</formula>
    </cfRule>
    <cfRule type="expression" dxfId="5735" priority="7571">
      <formula>$F95="RO-Z"</formula>
    </cfRule>
    <cfRule type="expression" dxfId="5734" priority="7572">
      <formula>$F95="RO-1"</formula>
    </cfRule>
    <cfRule type="expression" dxfId="5733" priority="7573">
      <formula>$F95="RO-2"</formula>
    </cfRule>
    <cfRule type="expression" dxfId="5732" priority="7574">
      <formula>$F95="RO-3"</formula>
    </cfRule>
    <cfRule type="expression" dxfId="5731" priority="7575">
      <formula>$F95="RO-Z"</formula>
    </cfRule>
    <cfRule type="expression" dxfId="5730" priority="7576">
      <formula>$F95="RO-1"</formula>
    </cfRule>
    <cfRule type="expression" dxfId="5729" priority="7577">
      <formula>$F95="RO-2"</formula>
    </cfRule>
    <cfRule type="expression" dxfId="5728" priority="7578">
      <formula>$F95="RO-3"</formula>
    </cfRule>
    <cfRule type="expression" dxfId="5727" priority="7579">
      <formula>$F95="Nic"</formula>
    </cfRule>
    <cfRule type="expression" dxfId="5726" priority="7580">
      <formula>$F95="RO-V"</formula>
    </cfRule>
    <cfRule type="expression" dxfId="5725" priority="7581">
      <formula>$F95="RO-Z"</formula>
    </cfRule>
    <cfRule type="expression" dxfId="5724" priority="7582">
      <formula>$F95="RO-1"</formula>
    </cfRule>
    <cfRule type="expression" dxfId="5723" priority="7583">
      <formula>$F95="RO-2"</formula>
    </cfRule>
    <cfRule type="expression" dxfId="5722" priority="7584">
      <formula>$F95="RO-3"</formula>
    </cfRule>
    <cfRule type="expression" dxfId="5721" priority="7585">
      <formula>$F95="Nic"</formula>
    </cfRule>
    <cfRule type="expression" dxfId="5720" priority="7586">
      <formula>$F95="RO-V"</formula>
    </cfRule>
    <cfRule type="expression" dxfId="5719" priority="7587">
      <formula>$F95="RO-Z"</formula>
    </cfRule>
    <cfRule type="expression" dxfId="5718" priority="7588">
      <formula>$F95="RO-1"</formula>
    </cfRule>
    <cfRule type="expression" dxfId="5717" priority="7589">
      <formula>$F95="RO-2"</formula>
    </cfRule>
    <cfRule type="expression" dxfId="5716" priority="7590">
      <formula>$F95="RO-3"</formula>
    </cfRule>
    <cfRule type="expression" dxfId="5715" priority="7855">
      <formula>$F95="RO-Z"</formula>
    </cfRule>
    <cfRule type="expression" dxfId="5714" priority="7856">
      <formula>$F95="RO-1"</formula>
    </cfRule>
    <cfRule type="expression" dxfId="5713" priority="7857">
      <formula>$F95="RO-2"</formula>
    </cfRule>
    <cfRule type="expression" dxfId="5712" priority="7858">
      <formula>$F95="RO-3"</formula>
    </cfRule>
    <cfRule type="expression" dxfId="5711" priority="7859">
      <formula>$F95="RO-Z"</formula>
    </cfRule>
    <cfRule type="expression" dxfId="5710" priority="7860">
      <formula>$F95="RO-1"</formula>
    </cfRule>
    <cfRule type="expression" dxfId="5709" priority="7861">
      <formula>$F95="RO-2"</formula>
    </cfRule>
    <cfRule type="expression" dxfId="5708" priority="7862">
      <formula>$F95="RO-3"</formula>
    </cfRule>
    <cfRule type="expression" dxfId="5707" priority="7863">
      <formula>$F95="RO-Z"</formula>
    </cfRule>
    <cfRule type="expression" dxfId="5706" priority="7864">
      <formula>$F95="RO-1"</formula>
    </cfRule>
    <cfRule type="expression" dxfId="5705" priority="7865">
      <formula>$F95="RO-2"</formula>
    </cfRule>
    <cfRule type="expression" dxfId="5704" priority="7866">
      <formula>$F95="RO-3"</formula>
    </cfRule>
    <cfRule type="expression" dxfId="5703" priority="7867">
      <formula>$F95="RO-Z"</formula>
    </cfRule>
    <cfRule type="expression" dxfId="5702" priority="7868">
      <formula>$F95="RO-1"</formula>
    </cfRule>
    <cfRule type="expression" dxfId="5701" priority="7869">
      <formula>$F95="RO-2"</formula>
    </cfRule>
    <cfRule type="expression" dxfId="5700" priority="7870">
      <formula>$F95="RO-3"</formula>
    </cfRule>
    <cfRule type="expression" dxfId="5699" priority="7871">
      <formula>$F95="RO-Z"</formula>
    </cfRule>
    <cfRule type="expression" dxfId="5698" priority="7872">
      <formula>$F95="RO-1"</formula>
    </cfRule>
    <cfRule type="expression" dxfId="5697" priority="7873">
      <formula>$F95="RO-2"</formula>
    </cfRule>
    <cfRule type="expression" dxfId="5696" priority="7874">
      <formula>$F95="RO-3"</formula>
    </cfRule>
    <cfRule type="expression" dxfId="5695" priority="7875">
      <formula>$F95="Nic"</formula>
    </cfRule>
    <cfRule type="expression" dxfId="5694" priority="7876">
      <formula>$F95="RO-V"</formula>
    </cfRule>
    <cfRule type="expression" dxfId="5693" priority="7877">
      <formula>$F95="RO-Z"</formula>
    </cfRule>
    <cfRule type="expression" dxfId="5692" priority="7878">
      <formula>$F95="RO-1"</formula>
    </cfRule>
    <cfRule type="expression" dxfId="5691" priority="7879">
      <formula>$F95="RO-2"</formula>
    </cfRule>
    <cfRule type="expression" dxfId="5690" priority="7880">
      <formula>$F95="RO-3"</formula>
    </cfRule>
    <cfRule type="expression" dxfId="5689" priority="7881">
      <formula>$F95="Nic"</formula>
    </cfRule>
    <cfRule type="expression" dxfId="5688" priority="7882">
      <formula>$F95="RO-V"</formula>
    </cfRule>
    <cfRule type="expression" dxfId="5687" priority="7883">
      <formula>$F95="RO-Z"</formula>
    </cfRule>
    <cfRule type="expression" dxfId="5686" priority="7884">
      <formula>$F95="RO-1"</formula>
    </cfRule>
    <cfRule type="expression" dxfId="5685" priority="7885">
      <formula>$F95="RO-2"</formula>
    </cfRule>
    <cfRule type="expression" dxfId="5684" priority="7886">
      <formula>$F95="RO-3"</formula>
    </cfRule>
    <cfRule type="expression" dxfId="5683" priority="7887">
      <formula>$F95="Nic"</formula>
    </cfRule>
    <cfRule type="expression" dxfId="5682" priority="7888">
      <formula>$F95="RO-V"</formula>
    </cfRule>
    <cfRule type="expression" dxfId="5681" priority="7889">
      <formula>$F95="RO-Z"</formula>
    </cfRule>
    <cfRule type="expression" dxfId="5680" priority="7890">
      <formula>$F95="RO-1"</formula>
    </cfRule>
    <cfRule type="expression" dxfId="5679" priority="7891">
      <formula>$F95="RO-2"</formula>
    </cfRule>
    <cfRule type="expression" dxfId="5678" priority="7892">
      <formula>$F95="RO-3"</formula>
    </cfRule>
    <cfRule type="expression" dxfId="5677" priority="7893">
      <formula>$F95="Nic"</formula>
    </cfRule>
    <cfRule type="expression" dxfId="5676" priority="7894">
      <formula>$F95="RO-V"</formula>
    </cfRule>
    <cfRule type="expression" dxfId="5675" priority="7895">
      <formula>$F95="RO-Z"</formula>
    </cfRule>
    <cfRule type="expression" dxfId="5674" priority="7896">
      <formula>$F95="RO-1"</formula>
    </cfRule>
    <cfRule type="expression" dxfId="5673" priority="7897">
      <formula>$F95="RO-2"</formula>
    </cfRule>
    <cfRule type="expression" dxfId="5672" priority="7898">
      <formula>$F95="RO-3"</formula>
    </cfRule>
    <cfRule type="expression" dxfId="5671" priority="7899">
      <formula>$F95="RO-Z"</formula>
    </cfRule>
    <cfRule type="expression" dxfId="5670" priority="7900">
      <formula>$F95="RO-1"</formula>
    </cfRule>
    <cfRule type="expression" dxfId="5669" priority="7901">
      <formula>$F95="RO-2"</formula>
    </cfRule>
    <cfRule type="expression" dxfId="5668" priority="7902">
      <formula>$F95="RO-3"</formula>
    </cfRule>
    <cfRule type="expression" dxfId="5667" priority="7903">
      <formula>$F95="Nic"</formula>
    </cfRule>
    <cfRule type="expression" dxfId="5666" priority="7904">
      <formula>$F95="RO-V"</formula>
    </cfRule>
    <cfRule type="expression" dxfId="5665" priority="7905">
      <formula>$F95="RO-Z"</formula>
    </cfRule>
    <cfRule type="expression" dxfId="5664" priority="7906">
      <formula>$F95="RO-1"</formula>
    </cfRule>
    <cfRule type="expression" dxfId="5663" priority="7907">
      <formula>$F95="RO-2"</formula>
    </cfRule>
    <cfRule type="expression" dxfId="5662" priority="7908">
      <formula>$F95="RO-3"</formula>
    </cfRule>
    <cfRule type="expression" dxfId="5661" priority="7909">
      <formula>$F95="Nic"</formula>
    </cfRule>
  </conditionalFormatting>
  <conditionalFormatting sqref="B99:E106 E107">
    <cfRule type="expression" dxfId="5660" priority="7833">
      <formula>$F99="Nic"</formula>
    </cfRule>
    <cfRule type="expression" dxfId="5659" priority="7527">
      <formula>$F99="RO-Z"</formula>
    </cfRule>
    <cfRule type="expression" dxfId="5658" priority="7243">
      <formula>$F99="RO-Z"</formula>
    </cfRule>
    <cfRule type="expression" dxfId="5657" priority="7223">
      <formula>$F99="RO-2"</formula>
    </cfRule>
    <cfRule type="expression" dxfId="5656" priority="7224">
      <formula>$F99="RO-3"</formula>
    </cfRule>
    <cfRule type="expression" dxfId="5655" priority="7225">
      <formula>$F99="Nic"</formula>
    </cfRule>
    <cfRule type="expression" dxfId="5654" priority="7849">
      <formula>$F99="Nic"</formula>
    </cfRule>
    <cfRule type="expression" dxfId="5653" priority="7853">
      <formula>$F99="RO-2"</formula>
    </cfRule>
    <cfRule type="expression" dxfId="5652" priority="7244">
      <formula>$F99="RO-1"</formula>
    </cfRule>
    <cfRule type="expression" dxfId="5651" priority="7245">
      <formula>$F99="RO-2"</formula>
    </cfRule>
    <cfRule type="expression" dxfId="5650" priority="7246">
      <formula>$F99="RO-3"</formula>
    </cfRule>
    <cfRule type="expression" dxfId="5649" priority="7851">
      <formula>$F99="RO-Z"</formula>
    </cfRule>
    <cfRule type="expression" dxfId="5648" priority="7852">
      <formula>$F99="RO-1"</formula>
    </cfRule>
    <cfRule type="expression" dxfId="5647" priority="7241">
      <formula>$F99="Nic"</formula>
    </cfRule>
    <cfRule type="expression" dxfId="5646" priority="7226">
      <formula>$F99="RO-V"</formula>
    </cfRule>
    <cfRule type="expression" dxfId="5645" priority="7227">
      <formula>$F99="RO-Z"</formula>
    </cfRule>
    <cfRule type="expression" dxfId="5644" priority="6933">
      <formula>$F99="Nic"</formula>
    </cfRule>
    <cfRule type="expression" dxfId="5643" priority="6934">
      <formula>$F99="RO-V"</formula>
    </cfRule>
    <cfRule type="expression" dxfId="5642" priority="6935">
      <formula>$F99="RO-Z"</formula>
    </cfRule>
    <cfRule type="expression" dxfId="5641" priority="6936">
      <formula>$F99="RO-1"</formula>
    </cfRule>
    <cfRule type="expression" dxfId="5640" priority="7854">
      <formula>$F99="RO-3"</formula>
    </cfRule>
    <cfRule type="expression" dxfId="5639" priority="7228">
      <formula>$F99="RO-1"</formula>
    </cfRule>
    <cfRule type="expression" dxfId="5638" priority="6960">
      <formula>$F99="RO-3"</formula>
    </cfRule>
    <cfRule type="expression" dxfId="5637" priority="6959">
      <formula>$F99="RO-2"</formula>
    </cfRule>
    <cfRule type="expression" dxfId="5636" priority="6958">
      <formula>$F99="RO-1"</formula>
    </cfRule>
    <cfRule type="expression" dxfId="5635" priority="6957">
      <formula>$F99="RO-Z"</formula>
    </cfRule>
    <cfRule type="expression" dxfId="5634" priority="6956">
      <formula>$F99="RO-V"</formula>
    </cfRule>
    <cfRule type="expression" dxfId="5633" priority="6955">
      <formula>$F99="Nic"</formula>
    </cfRule>
    <cfRule type="expression" dxfId="5632" priority="7229">
      <formula>$F99="RO-2"</formula>
    </cfRule>
    <cfRule type="expression" dxfId="5631" priority="7850">
      <formula>$F99="RO-V"</formula>
    </cfRule>
    <cfRule type="expression" dxfId="5630" priority="7222">
      <formula>$F99="RO-1"</formula>
    </cfRule>
    <cfRule type="expression" dxfId="5629" priority="7242">
      <formula>$F99="RO-V"</formula>
    </cfRule>
    <cfRule type="expression" dxfId="5628" priority="6938">
      <formula>$F99="RO-3"</formula>
    </cfRule>
    <cfRule type="expression" dxfId="5627" priority="6937">
      <formula>$F99="RO-2"</formula>
    </cfRule>
    <cfRule type="expression" dxfId="5626" priority="7526">
      <formula>$F99="RO-V"</formula>
    </cfRule>
    <cfRule type="expression" dxfId="5625" priority="7219">
      <formula>$F99="Nic"</formula>
    </cfRule>
    <cfRule type="expression" dxfId="5624" priority="7220">
      <formula>$F99="RO-V"</formula>
    </cfRule>
    <cfRule type="expression" dxfId="5623" priority="7221">
      <formula>$F99="RO-Z"</formula>
    </cfRule>
    <cfRule type="expression" dxfId="5622" priority="6944">
      <formula>$F99="RO-3"</formula>
    </cfRule>
    <cfRule type="expression" dxfId="5621" priority="6943">
      <formula>$F99="RO-2"</formula>
    </cfRule>
    <cfRule type="expression" dxfId="5620" priority="6942">
      <formula>$F99="RO-1"</formula>
    </cfRule>
    <cfRule type="expression" dxfId="5619" priority="6941">
      <formula>$F99="RO-Z"</formula>
    </cfRule>
    <cfRule type="expression" dxfId="5618" priority="6940">
      <formula>$F99="RO-V"</formula>
    </cfRule>
    <cfRule type="expression" dxfId="5617" priority="6939">
      <formula>$F99="Nic"</formula>
    </cfRule>
    <cfRule type="expression" dxfId="5616" priority="7510">
      <formula>$F99="RO-V"</formula>
    </cfRule>
    <cfRule type="expression" dxfId="5615" priority="7525">
      <formula>$F99="Nic"</formula>
    </cfRule>
    <cfRule type="expression" dxfId="5614" priority="7530">
      <formula>$F99="RO-3"</formula>
    </cfRule>
    <cfRule type="expression" dxfId="5613" priority="7514">
      <formula>$F99="RO-3"</formula>
    </cfRule>
    <cfRule type="expression" dxfId="5612" priority="7230">
      <formula>$F99="RO-3"</formula>
    </cfRule>
    <cfRule type="expression" dxfId="5611" priority="7513">
      <formula>$F99="RO-2"</formula>
    </cfRule>
    <cfRule type="expression" dxfId="5610" priority="7512">
      <formula>$F99="RO-1"</formula>
    </cfRule>
    <cfRule type="expression" dxfId="5609" priority="7511">
      <formula>$F99="RO-Z"</formula>
    </cfRule>
    <cfRule type="expression" dxfId="5608" priority="7509">
      <formula>$F99="Nic"</formula>
    </cfRule>
    <cfRule type="expression" dxfId="5607" priority="7508">
      <formula>$F99="RO-3"</formula>
    </cfRule>
    <cfRule type="expression" dxfId="5606" priority="7827">
      <formula>$F99="Nic"</formula>
    </cfRule>
    <cfRule type="expression" dxfId="5605" priority="7828">
      <formula>$F99="RO-V"</formula>
    </cfRule>
    <cfRule type="expression" dxfId="5604" priority="7829">
      <formula>$F99="RO-Z"</formula>
    </cfRule>
    <cfRule type="expression" dxfId="5603" priority="7830">
      <formula>$F99="RO-1"</formula>
    </cfRule>
    <cfRule type="expression" dxfId="5602" priority="7831">
      <formula>$F99="RO-2"</formula>
    </cfRule>
    <cfRule type="expression" dxfId="5601" priority="7832">
      <formula>$F99="RO-3"</formula>
    </cfRule>
    <cfRule type="expression" dxfId="5600" priority="7507">
      <formula>$F99="RO-2"</formula>
    </cfRule>
    <cfRule type="expression" dxfId="5599" priority="7834">
      <formula>$F99="RO-V"</formula>
    </cfRule>
    <cfRule type="expression" dxfId="5598" priority="7835">
      <formula>$F99="RO-Z"</formula>
    </cfRule>
    <cfRule type="expression" dxfId="5597" priority="7836">
      <formula>$F99="RO-1"</formula>
    </cfRule>
    <cfRule type="expression" dxfId="5596" priority="7837">
      <formula>$F99="RO-2"</formula>
    </cfRule>
    <cfRule type="expression" dxfId="5595" priority="7838">
      <formula>$F99="RO-3"</formula>
    </cfRule>
    <cfRule type="expression" dxfId="5594" priority="7529">
      <formula>$F99="RO-2"</formula>
    </cfRule>
    <cfRule type="expression" dxfId="5593" priority="7506">
      <formula>$F99="RO-1"</formula>
    </cfRule>
    <cfRule type="expression" dxfId="5592" priority="7505">
      <formula>$F99="RO-Z"</formula>
    </cfRule>
    <cfRule type="expression" dxfId="5591" priority="7504">
      <formula>$F99="RO-V"</formula>
    </cfRule>
    <cfRule type="expression" dxfId="5590" priority="7503">
      <formula>$F99="Nic"</formula>
    </cfRule>
    <cfRule type="expression" dxfId="5589" priority="7528">
      <formula>$F99="RO-1"</formula>
    </cfRule>
  </conditionalFormatting>
  <conditionalFormatting sqref="B99:E112">
    <cfRule type="expression" dxfId="5588" priority="7218">
      <formula>$F99="RO-3"</formula>
    </cfRule>
    <cfRule type="expression" dxfId="5587" priority="7217">
      <formula>$F99="RO-2"</formula>
    </cfRule>
    <cfRule type="expression" dxfId="5586" priority="7216">
      <formula>$F99="RO-1"</formula>
    </cfRule>
    <cfRule type="expression" dxfId="5585" priority="7214">
      <formula>$F99="RO-V"</formula>
    </cfRule>
    <cfRule type="expression" dxfId="5584" priority="7213">
      <formula>$F99="Nic"</formula>
    </cfRule>
    <cfRule type="expression" dxfId="5583" priority="7212">
      <formula>$F99="RO-3"</formula>
    </cfRule>
    <cfRule type="expression" dxfId="5582" priority="7211">
      <formula>$F99="RO-2"</formula>
    </cfRule>
    <cfRule type="expression" dxfId="5581" priority="7210">
      <formula>$F99="RO-1"</formula>
    </cfRule>
    <cfRule type="expression" dxfId="5580" priority="7209">
      <formula>$F99="RO-Z"</formula>
    </cfRule>
    <cfRule type="expression" dxfId="5579" priority="7208">
      <formula>$F99="RO-V"</formula>
    </cfRule>
    <cfRule type="expression" dxfId="5578" priority="6932">
      <formula>$F99="RO-3"</formula>
    </cfRule>
    <cfRule type="expression" dxfId="5577" priority="7501">
      <formula>$F99="RO-2"</formula>
    </cfRule>
    <cfRule type="expression" dxfId="5576" priority="6954">
      <formula>$F99="RO-3"</formula>
    </cfRule>
    <cfRule type="expression" dxfId="5575" priority="6953">
      <formula>$F99="RO-2"</formula>
    </cfRule>
    <cfRule type="expression" dxfId="5574" priority="6951">
      <formula>$F99="RO-Z"</formula>
    </cfRule>
    <cfRule type="expression" dxfId="5573" priority="6950">
      <formula>$F99="RO-V"</formula>
    </cfRule>
    <cfRule type="expression" dxfId="5572" priority="6949">
      <formula>$F99="Nic"</formula>
    </cfRule>
    <cfRule type="expression" dxfId="5571" priority="7207">
      <formula>$F99="Nic"</formula>
    </cfRule>
    <cfRule type="expression" dxfId="5570" priority="7817">
      <formula>$F99="RO-Z"</formula>
    </cfRule>
    <cfRule type="expression" dxfId="5569" priority="7818">
      <formula>$F99="RO-1"</formula>
    </cfRule>
    <cfRule type="expression" dxfId="5568" priority="7820">
      <formula>$F99="RO-3"</formula>
    </cfRule>
    <cfRule type="expression" dxfId="5567" priority="7821">
      <formula>$F99="Nic"</formula>
    </cfRule>
    <cfRule type="expression" dxfId="5566" priority="7822">
      <formula>$F99="RO-V"</formula>
    </cfRule>
    <cfRule type="expression" dxfId="5565" priority="7823">
      <formula>$F99="RO-Z"</formula>
    </cfRule>
    <cfRule type="expression" dxfId="5564" priority="7824">
      <formula>$F99="RO-1"</formula>
    </cfRule>
    <cfRule type="expression" dxfId="5563" priority="7825">
      <formula>$F99="RO-2"</formula>
    </cfRule>
    <cfRule type="expression" dxfId="5562" priority="7826">
      <formula>$F99="RO-3"</formula>
    </cfRule>
    <cfRule type="expression" dxfId="5561" priority="6952">
      <formula>$F99="RO-1"</formula>
    </cfRule>
    <cfRule type="expression" dxfId="5560" priority="7215">
      <formula>$F99="RO-Z"</formula>
    </cfRule>
    <cfRule type="expression" dxfId="5559" priority="6930">
      <formula>$F99="RO-1"</formula>
    </cfRule>
    <cfRule type="expression" dxfId="5558" priority="7844">
      <formula>$F99="RO-V"</formula>
    </cfRule>
    <cfRule type="expression" dxfId="5557" priority="7843">
      <formula>$F99="Nic"</formula>
    </cfRule>
    <cfRule type="expression" dxfId="5556" priority="7500">
      <formula>$F99="RO-1"</formula>
    </cfRule>
    <cfRule type="expression" dxfId="5555" priority="7499">
      <formula>$F99="RO-Z"</formula>
    </cfRule>
    <cfRule type="expression" dxfId="5554" priority="7498">
      <formula>$F99="RO-V"</formula>
    </cfRule>
    <cfRule type="expression" dxfId="5553" priority="7497">
      <formula>$F99="Nic"</formula>
    </cfRule>
    <cfRule type="expression" dxfId="5552" priority="7496">
      <formula>$F99="RO-3"</formula>
    </cfRule>
    <cfRule type="expression" dxfId="5551" priority="7495">
      <formula>$F99="RO-2"</formula>
    </cfRule>
    <cfRule type="expression" dxfId="5550" priority="7494">
      <formula>$F99="RO-1"</formula>
    </cfRule>
    <cfRule type="expression" dxfId="5549" priority="7493">
      <formula>$F99="RO-Z"</formula>
    </cfRule>
    <cfRule type="expression" dxfId="5548" priority="7492">
      <formula>$F99="RO-V"</formula>
    </cfRule>
    <cfRule type="expression" dxfId="5547" priority="7491">
      <formula>$F99="Nic"</formula>
    </cfRule>
    <cfRule type="expression" dxfId="5546" priority="7235">
      <formula>$F99="Nic"</formula>
    </cfRule>
    <cfRule type="expression" dxfId="5545" priority="7236">
      <formula>$F99="RO-V"</formula>
    </cfRule>
    <cfRule type="expression" dxfId="5544" priority="7237">
      <formula>$F99="RO-Z"</formula>
    </cfRule>
    <cfRule type="expression" dxfId="5543" priority="7238">
      <formula>$F99="RO-1"</formula>
    </cfRule>
    <cfRule type="expression" dxfId="5542" priority="7239">
      <formula>$F99="RO-2"</formula>
    </cfRule>
    <cfRule type="expression" dxfId="5541" priority="7240">
      <formula>$F99="RO-3"</formula>
    </cfRule>
    <cfRule type="expression" dxfId="5540" priority="7819">
      <formula>$F99="RO-2"</formula>
    </cfRule>
    <cfRule type="expression" dxfId="5539" priority="7848">
      <formula>$F99="RO-3"</formula>
    </cfRule>
    <cfRule type="expression" dxfId="5538" priority="7847">
      <formula>$F99="RO-2"</formula>
    </cfRule>
    <cfRule type="expression" dxfId="5537" priority="7846">
      <formula>$F99="RO-1"</formula>
    </cfRule>
    <cfRule type="expression" dxfId="5536" priority="7845">
      <formula>$F99="RO-Z"</formula>
    </cfRule>
    <cfRule type="expression" dxfId="5535" priority="7502">
      <formula>$F99="RO-3"</formula>
    </cfRule>
    <cfRule type="expression" dxfId="5534" priority="7519">
      <formula>$F99="Nic"</formula>
    </cfRule>
    <cfRule type="expression" dxfId="5533" priority="7520">
      <formula>$F99="RO-V"</formula>
    </cfRule>
    <cfRule type="expression" dxfId="5532" priority="7521">
      <formula>$F99="RO-Z"</formula>
    </cfRule>
    <cfRule type="expression" dxfId="5531" priority="7522">
      <formula>$F99="RO-1"</formula>
    </cfRule>
    <cfRule type="expression" dxfId="5530" priority="7523">
      <formula>$F99="RO-2"</formula>
    </cfRule>
    <cfRule type="expression" dxfId="5529" priority="7524">
      <formula>$F99="RO-3"</formula>
    </cfRule>
    <cfRule type="expression" dxfId="5528" priority="6929">
      <formula>$F99="RO-Z"</formula>
    </cfRule>
    <cfRule type="expression" dxfId="5527" priority="6928">
      <formula>$F99="RO-V"</formula>
    </cfRule>
    <cfRule type="expression" dxfId="5526" priority="6927">
      <formula>$F99="Nic"</formula>
    </cfRule>
    <cfRule type="expression" dxfId="5525" priority="6926">
      <formula>$F99="RO-3"</formula>
    </cfRule>
    <cfRule type="expression" dxfId="5524" priority="6925">
      <formula>$F99="RO-2"</formula>
    </cfRule>
    <cfRule type="expression" dxfId="5523" priority="6924">
      <formula>$F99="RO-1"</formula>
    </cfRule>
    <cfRule type="expression" dxfId="5522" priority="6923">
      <formula>$F99="RO-Z"</formula>
    </cfRule>
    <cfRule type="expression" dxfId="5521" priority="6922">
      <formula>$F99="RO-V"</formula>
    </cfRule>
    <cfRule type="expression" dxfId="5520" priority="6921">
      <formula>$F99="Nic"</formula>
    </cfRule>
    <cfRule type="expression" dxfId="5519" priority="6931">
      <formula>$F99="RO-2"</formula>
    </cfRule>
    <cfRule type="expression" dxfId="5518" priority="7815">
      <formula>$F99="Nic"</formula>
    </cfRule>
    <cfRule type="expression" dxfId="5517" priority="7816">
      <formula>$F99="RO-V"</formula>
    </cfRule>
  </conditionalFormatting>
  <conditionalFormatting sqref="B100:E106 E107">
    <cfRule type="expression" dxfId="5516" priority="7516">
      <formula>$F100="RO-1"</formula>
    </cfRule>
    <cfRule type="expression" dxfId="5515" priority="7812">
      <formula>$F100="RO-1"</formula>
    </cfRule>
    <cfRule type="expression" dxfId="5514" priority="7807">
      <formula>$F100="RO-Z"</formula>
    </cfRule>
    <cfRule type="expression" dxfId="5513" priority="7808">
      <formula>$F100="RO-1"</formula>
    </cfRule>
    <cfRule type="expression" dxfId="5512" priority="7809">
      <formula>$F100="RO-2"</formula>
    </cfRule>
    <cfRule type="expression" dxfId="5511" priority="7810">
      <formula>$F100="RO-3"</formula>
    </cfRule>
    <cfRule type="expression" dxfId="5510" priority="7811">
      <formula>$F100="RO-Z"</formula>
    </cfRule>
    <cfRule type="expression" dxfId="5509" priority="7813">
      <formula>$F100="RO-2"</formula>
    </cfRule>
    <cfRule type="expression" dxfId="5508" priority="7814">
      <formula>$F100="RO-3"</formula>
    </cfRule>
    <cfRule type="expression" dxfId="5507" priority="7485">
      <formula>$F100="RO-2"</formula>
    </cfRule>
    <cfRule type="expression" dxfId="5506" priority="6948">
      <formula>$F100="RO-3"</formula>
    </cfRule>
    <cfRule type="expression" dxfId="5505" priority="7515">
      <formula>$F100="RO-Z"</formula>
    </cfRule>
    <cfRule type="expression" dxfId="5504" priority="7488">
      <formula>$F100="RO-1"</formula>
    </cfRule>
    <cfRule type="expression" dxfId="5503" priority="7517">
      <formula>$F100="RO-2"</formula>
    </cfRule>
    <cfRule type="expression" dxfId="5502" priority="7518">
      <formula>$F100="RO-3"</formula>
    </cfRule>
    <cfRule type="expression" dxfId="5501" priority="7484">
      <formula>$F100="RO-1"</formula>
    </cfRule>
    <cfRule type="expression" dxfId="5500" priority="7234">
      <formula>$F100="RO-3"</formula>
    </cfRule>
    <cfRule type="expression" dxfId="5499" priority="7490">
      <formula>$F100="RO-3"</formula>
    </cfRule>
    <cfRule type="expression" dxfId="5498" priority="6945">
      <formula>$F100="RO-Z"</formula>
    </cfRule>
    <cfRule type="expression" dxfId="5497" priority="6946">
      <formula>$F100="RO-1"</formula>
    </cfRule>
    <cfRule type="expression" dxfId="5496" priority="7840">
      <formula>$F100="RO-1"</formula>
    </cfRule>
    <cfRule type="expression" dxfId="5495" priority="6947">
      <formula>$F100="RO-2"</formula>
    </cfRule>
    <cfRule type="expression" dxfId="5494" priority="7483">
      <formula>$F100="RO-Z"</formula>
    </cfRule>
    <cfRule type="expression" dxfId="5493" priority="7489">
      <formula>$F100="RO-2"</formula>
    </cfRule>
    <cfRule type="expression" dxfId="5492" priority="7203">
      <formula>$F100="RO-Z"</formula>
    </cfRule>
    <cfRule type="expression" dxfId="5491" priority="7487">
      <formula>$F100="RO-Z"</formula>
    </cfRule>
    <cfRule type="expression" dxfId="5490" priority="7486">
      <formula>$F100="RO-3"</formula>
    </cfRule>
    <cfRule type="expression" dxfId="5489" priority="7233">
      <formula>$F100="RO-2"</formula>
    </cfRule>
    <cfRule type="expression" dxfId="5488" priority="7232">
      <formula>$F100="RO-1"</formula>
    </cfRule>
    <cfRule type="expression" dxfId="5487" priority="7231">
      <formula>$F100="RO-Z"</formula>
    </cfRule>
    <cfRule type="expression" dxfId="5486" priority="7206">
      <formula>$F100="RO-3"</formula>
    </cfRule>
    <cfRule type="expression" dxfId="5485" priority="7205">
      <formula>$F100="RO-2"</formula>
    </cfRule>
    <cfRule type="expression" dxfId="5484" priority="6920">
      <formula>$F100="RO-3"</formula>
    </cfRule>
    <cfRule type="expression" dxfId="5483" priority="6919">
      <formula>$F100="RO-2"</formula>
    </cfRule>
    <cfRule type="expression" dxfId="5482" priority="7841">
      <formula>$F100="RO-2"</formula>
    </cfRule>
    <cfRule type="expression" dxfId="5481" priority="7842">
      <formula>$F100="RO-3"</formula>
    </cfRule>
    <cfRule type="expression" dxfId="5480" priority="7839">
      <formula>$F100="RO-Z"</formula>
    </cfRule>
    <cfRule type="expression" dxfId="5479" priority="7204">
      <formula>$F100="RO-1"</formula>
    </cfRule>
    <cfRule type="expression" dxfId="5478" priority="6918">
      <formula>$F100="RO-1"</formula>
    </cfRule>
    <cfRule type="expression" dxfId="5477" priority="6917">
      <formula>$F100="RO-Z"</formula>
    </cfRule>
    <cfRule type="expression" dxfId="5476" priority="6916">
      <formula>$F100="RO-3"</formula>
    </cfRule>
    <cfRule type="expression" dxfId="5475" priority="6913">
      <formula>$F100="RO-Z"</formula>
    </cfRule>
    <cfRule type="expression" dxfId="5474" priority="6915">
      <formula>$F100="RO-2"</formula>
    </cfRule>
    <cfRule type="expression" dxfId="5473" priority="6914">
      <formula>$F100="RO-1"</formula>
    </cfRule>
    <cfRule type="expression" dxfId="5472" priority="7202">
      <formula>$F100="RO-3"</formula>
    </cfRule>
    <cfRule type="expression" dxfId="5471" priority="7201">
      <formula>$F100="RO-2"</formula>
    </cfRule>
    <cfRule type="expression" dxfId="5470" priority="7200">
      <formula>$F100="RO-1"</formula>
    </cfRule>
    <cfRule type="expression" dxfId="5469" priority="7199">
      <formula>$F100="RO-Z"</formula>
    </cfRule>
  </conditionalFormatting>
  <conditionalFormatting sqref="B100:E112">
    <cfRule type="expression" dxfId="5468" priority="7188">
      <formula>$F100="RO-1"</formula>
    </cfRule>
    <cfRule type="expression" dxfId="5467" priority="7187">
      <formula>$F100="RO-Z"</formula>
    </cfRule>
    <cfRule type="expression" dxfId="5466" priority="6907">
      <formula>$F100="RO-2"</formula>
    </cfRule>
    <cfRule type="expression" dxfId="5465" priority="6906">
      <formula>$F100="RO-1"</formula>
    </cfRule>
    <cfRule type="expression" dxfId="5464" priority="6905">
      <formula>$F100="RO-Z"</formula>
    </cfRule>
    <cfRule type="expression" dxfId="5463" priority="6904">
      <formula>$F100="RO-3"</formula>
    </cfRule>
    <cfRule type="expression" dxfId="5462" priority="6903">
      <formula>$F100="RO-2"</formula>
    </cfRule>
    <cfRule type="expression" dxfId="5461" priority="6902">
      <formula>$F100="RO-1"</formula>
    </cfRule>
    <cfRule type="expression" dxfId="5460" priority="6901">
      <formula>$F100="RO-Z"</formula>
    </cfRule>
    <cfRule type="expression" dxfId="5459" priority="7472">
      <formula>$F100="RO-1"</formula>
    </cfRule>
    <cfRule type="expression" dxfId="5458" priority="7471">
      <formula>$F100="RO-Z"</formula>
    </cfRule>
    <cfRule type="expression" dxfId="5457" priority="7190">
      <formula>$F100="RO-3"</formula>
    </cfRule>
    <cfRule type="expression" dxfId="5456" priority="7473">
      <formula>$F100="RO-2"</formula>
    </cfRule>
    <cfRule type="expression" dxfId="5455" priority="7481">
      <formula>$F100="RO-2"</formula>
    </cfRule>
    <cfRule type="expression" dxfId="5454" priority="7189">
      <formula>$F100="RO-2"</formula>
    </cfRule>
    <cfRule type="expression" dxfId="5453" priority="6908">
      <formula>$F100="RO-3"</formula>
    </cfRule>
    <cfRule type="expression" dxfId="5452" priority="6909">
      <formula>$F100="RO-Z"</formula>
    </cfRule>
    <cfRule type="expression" dxfId="5451" priority="6910">
      <formula>$F100="RO-1"</formula>
    </cfRule>
    <cfRule type="expression" dxfId="5450" priority="6911">
      <formula>$F100="RO-2"</formula>
    </cfRule>
    <cfRule type="expression" dxfId="5449" priority="6912">
      <formula>$F100="RO-3"</formula>
    </cfRule>
    <cfRule type="expression" dxfId="5448" priority="7801">
      <formula>$F100="RO-2"</formula>
    </cfRule>
    <cfRule type="expression" dxfId="5447" priority="7795">
      <formula>$F100="RO-Z"</formula>
    </cfRule>
    <cfRule type="expression" dxfId="5446" priority="7796">
      <formula>$F100="RO-1"</formula>
    </cfRule>
    <cfRule type="expression" dxfId="5445" priority="7797">
      <formula>$F100="RO-2"</formula>
    </cfRule>
    <cfRule type="expression" dxfId="5444" priority="7798">
      <formula>$F100="RO-3"</formula>
    </cfRule>
    <cfRule type="expression" dxfId="5443" priority="7478">
      <formula>$F100="RO-3"</formula>
    </cfRule>
    <cfRule type="expression" dxfId="5442" priority="7479">
      <formula>$F100="RO-Z"</formula>
    </cfRule>
    <cfRule type="expression" dxfId="5441" priority="7482">
      <formula>$F100="RO-3"</formula>
    </cfRule>
    <cfRule type="expression" dxfId="5440" priority="7802">
      <formula>$F100="RO-3"</formula>
    </cfRule>
    <cfRule type="expression" dxfId="5439" priority="7803">
      <formula>$F100="RO-Z"</formula>
    </cfRule>
    <cfRule type="expression" dxfId="5438" priority="7804">
      <formula>$F100="RO-1"</formula>
    </cfRule>
    <cfRule type="expression" dxfId="5437" priority="7480">
      <formula>$F100="RO-1"</formula>
    </cfRule>
    <cfRule type="expression" dxfId="5436" priority="7805">
      <formula>$F100="RO-2"</formula>
    </cfRule>
    <cfRule type="expression" dxfId="5435" priority="7799">
      <formula>$F100="RO-Z"</formula>
    </cfRule>
    <cfRule type="expression" dxfId="5434" priority="7806">
      <formula>$F100="RO-3"</formula>
    </cfRule>
    <cfRule type="expression" dxfId="5433" priority="7476">
      <formula>$F100="RO-1"</formula>
    </cfRule>
    <cfRule type="expression" dxfId="5432" priority="7474">
      <formula>$F100="RO-3"</formula>
    </cfRule>
    <cfRule type="expression" dxfId="5431" priority="7475">
      <formula>$F100="RO-Z"</formula>
    </cfRule>
    <cfRule type="expression" dxfId="5430" priority="7800">
      <formula>$F100="RO-1"</formula>
    </cfRule>
    <cfRule type="expression" dxfId="5429" priority="7477">
      <formula>$F100="RO-2"</formula>
    </cfRule>
    <cfRule type="expression" dxfId="5428" priority="7198">
      <formula>$F100="RO-3"</formula>
    </cfRule>
    <cfRule type="expression" dxfId="5427" priority="7197">
      <formula>$F100="RO-2"</formula>
    </cfRule>
    <cfRule type="expression" dxfId="5426" priority="7196">
      <formula>$F100="RO-1"</formula>
    </cfRule>
    <cfRule type="expression" dxfId="5425" priority="7195">
      <formula>$F100="RO-Z"</formula>
    </cfRule>
    <cfRule type="expression" dxfId="5424" priority="7194">
      <formula>$F100="RO-3"</formula>
    </cfRule>
    <cfRule type="expression" dxfId="5423" priority="7193">
      <formula>$F100="RO-2"</formula>
    </cfRule>
    <cfRule type="expression" dxfId="5422" priority="7192">
      <formula>$F100="RO-1"</formula>
    </cfRule>
    <cfRule type="expression" dxfId="5421" priority="7191">
      <formula>$F100="RO-Z"</formula>
    </cfRule>
  </conditionalFormatting>
  <conditionalFormatting sqref="B103:E103">
    <cfRule type="expression" dxfId="5420" priority="9420">
      <formula>$F103="RO-3"</formula>
    </cfRule>
    <cfRule type="expression" dxfId="5419" priority="9419">
      <formula>$F103="RO-2"</formula>
    </cfRule>
    <cfRule type="expression" dxfId="5418" priority="9418">
      <formula>$F103="RO-1"</formula>
    </cfRule>
    <cfRule type="expression" dxfId="5417" priority="9417">
      <formula>$F103="RO-Z"</formula>
    </cfRule>
    <cfRule type="expression" dxfId="5416" priority="9457">
      <formula>$F103="RO-Z"</formula>
    </cfRule>
    <cfRule type="expression" dxfId="5415" priority="9476">
      <formula>$F103="RO-3"</formula>
    </cfRule>
    <cfRule type="expression" dxfId="5414" priority="9475">
      <formula>$F103="RO-2"</formula>
    </cfRule>
    <cfRule type="expression" dxfId="5413" priority="9474">
      <formula>$F103="RO-1"</formula>
    </cfRule>
    <cfRule type="expression" dxfId="5412" priority="9473">
      <formula>$F103="RO-Z"</formula>
    </cfRule>
    <cfRule type="expression" dxfId="5411" priority="9472">
      <formula>$F103="RO-V"</formula>
    </cfRule>
    <cfRule type="expression" dxfId="5410" priority="9471">
      <formula>$F103="Nic"</formula>
    </cfRule>
    <cfRule type="expression" dxfId="5409" priority="9470">
      <formula>$F103="RO-3"</formula>
    </cfRule>
    <cfRule type="expression" dxfId="5408" priority="9469">
      <formula>$F103="RO-2"</formula>
    </cfRule>
    <cfRule type="expression" dxfId="5407" priority="9430">
      <formula>$F103="RO-1"</formula>
    </cfRule>
    <cfRule type="expression" dxfId="5406" priority="9468">
      <formula>$F103="RO-1"</formula>
    </cfRule>
    <cfRule type="expression" dxfId="5405" priority="9467">
      <formula>$F103="RO-Z"</formula>
    </cfRule>
    <cfRule type="expression" dxfId="5404" priority="9466">
      <formula>$F103="RO-V"</formula>
    </cfRule>
    <cfRule type="expression" dxfId="5403" priority="9465">
      <formula>$F103="Nic"</formula>
    </cfRule>
    <cfRule type="expression" dxfId="5402" priority="9464">
      <formula>$F103="RO-3"</formula>
    </cfRule>
    <cfRule type="expression" dxfId="5401" priority="9463">
      <formula>$F103="RO-2"</formula>
    </cfRule>
    <cfRule type="expression" dxfId="5400" priority="9462">
      <formula>$F103="RO-1"</formula>
    </cfRule>
    <cfRule type="expression" dxfId="5399" priority="9461">
      <formula>$F103="RO-Z"</formula>
    </cfRule>
    <cfRule type="expression" dxfId="5398" priority="9460">
      <formula>$F103="RO-3"</formula>
    </cfRule>
    <cfRule type="expression" dxfId="5397" priority="9459">
      <formula>$F103="RO-2"</formula>
    </cfRule>
    <cfRule type="expression" dxfId="5396" priority="9458">
      <formula>$F103="RO-1"</formula>
    </cfRule>
    <cfRule type="expression" dxfId="5395" priority="9456">
      <formula>$F103="RO-V"</formula>
    </cfRule>
    <cfRule type="expression" dxfId="5394" priority="9455">
      <formula>$F103="Nic"</formula>
    </cfRule>
    <cfRule type="expression" dxfId="5393" priority="9454">
      <formula>$F103="RO-3"</formula>
    </cfRule>
    <cfRule type="expression" dxfId="5392" priority="9453">
      <formula>$F103="RO-2"</formula>
    </cfRule>
    <cfRule type="expression" dxfId="5391" priority="9452">
      <formula>$F103="RO-1"</formula>
    </cfRule>
    <cfRule type="expression" dxfId="5390" priority="9451">
      <formula>$F103="RO-Z"</formula>
    </cfRule>
    <cfRule type="expression" dxfId="5389" priority="9450">
      <formula>$F103="RO-V"</formula>
    </cfRule>
    <cfRule type="expression" dxfId="5388" priority="9449">
      <formula>$F103="Nic"</formula>
    </cfRule>
    <cfRule type="expression" dxfId="5387" priority="9448">
      <formula>$F103="RO-3"</formula>
    </cfRule>
    <cfRule type="expression" dxfId="5386" priority="9447">
      <formula>$F103="RO-2"</formula>
    </cfRule>
    <cfRule type="expression" dxfId="5385" priority="9446">
      <formula>$F103="RO-1"</formula>
    </cfRule>
    <cfRule type="expression" dxfId="5384" priority="9445">
      <formula>$F103="RO-Z"</formula>
    </cfRule>
    <cfRule type="expression" dxfId="5383" priority="9444">
      <formula>$F103="RO-V"</formula>
    </cfRule>
    <cfRule type="expression" dxfId="5382" priority="9443">
      <formula>$F103="Nic"</formula>
    </cfRule>
    <cfRule type="expression" dxfId="5381" priority="9442">
      <formula>$F103="RO-3"</formula>
    </cfRule>
    <cfRule type="expression" dxfId="5380" priority="9441">
      <formula>$F103="RO-2"</formula>
    </cfRule>
    <cfRule type="expression" dxfId="5379" priority="9440">
      <formula>$F103="RO-1"</formula>
    </cfRule>
    <cfRule type="expression" dxfId="5378" priority="9439">
      <formula>$F103="RO-Z"</formula>
    </cfRule>
    <cfRule type="expression" dxfId="5377" priority="9438">
      <formula>$F103="RO-V"</formula>
    </cfRule>
    <cfRule type="expression" dxfId="5376" priority="9437">
      <formula>$F103="Nic"</formula>
    </cfRule>
    <cfRule type="expression" dxfId="5375" priority="9436">
      <formula>$F103="RO-3"</formula>
    </cfRule>
    <cfRule type="expression" dxfId="5374" priority="9435">
      <formula>$F103="RO-2"</formula>
    </cfRule>
    <cfRule type="expression" dxfId="5373" priority="9434">
      <formula>$F103="RO-1"</formula>
    </cfRule>
    <cfRule type="expression" dxfId="5372" priority="9433">
      <formula>$F103="RO-Z"</formula>
    </cfRule>
    <cfRule type="expression" dxfId="5371" priority="9432">
      <formula>$F103="RO-3"</formula>
    </cfRule>
    <cfRule type="expression" dxfId="5370" priority="9431">
      <formula>$F103="RO-2"</formula>
    </cfRule>
    <cfRule type="expression" dxfId="5369" priority="9429">
      <formula>$F103="RO-Z"</formula>
    </cfRule>
    <cfRule type="expression" dxfId="5368" priority="9428">
      <formula>$F103="RO-3"</formula>
    </cfRule>
    <cfRule type="expression" dxfId="5367" priority="9427">
      <formula>$F103="RO-2"</formula>
    </cfRule>
    <cfRule type="expression" dxfId="5366" priority="9426">
      <formula>$F103="RO-1"</formula>
    </cfRule>
    <cfRule type="expression" dxfId="5365" priority="9425">
      <formula>$F103="RO-Z"</formula>
    </cfRule>
    <cfRule type="expression" dxfId="5364" priority="9424">
      <formula>$F103="RO-3"</formula>
    </cfRule>
    <cfRule type="expression" dxfId="5363" priority="9423">
      <formula>$F103="RO-2"</formula>
    </cfRule>
    <cfRule type="expression" dxfId="5362" priority="9422">
      <formula>$F103="RO-1"</formula>
    </cfRule>
    <cfRule type="expression" dxfId="5361" priority="9421">
      <formula>$F103="RO-Z"</formula>
    </cfRule>
  </conditionalFormatting>
  <conditionalFormatting sqref="B107:E115">
    <cfRule type="expression" dxfId="5360" priority="9410">
      <formula>$F107="RO-3"</formula>
    </cfRule>
    <cfRule type="expression" dxfId="5359" priority="9411">
      <formula>$F107="Nic"</formula>
    </cfRule>
    <cfRule type="expression" dxfId="5358" priority="9412">
      <formula>$F107="RO-V"</formula>
    </cfRule>
    <cfRule type="expression" dxfId="5357" priority="9415">
      <formula>$F107="RO-2"</formula>
    </cfRule>
    <cfRule type="expression" dxfId="5356" priority="9413">
      <formula>$F107="RO-Z"</formula>
    </cfRule>
    <cfRule type="expression" dxfId="5355" priority="9414">
      <formula>$F107="RO-1"</formula>
    </cfRule>
    <cfRule type="expression" dxfId="5354" priority="9416">
      <formula>$F107="RO-3"</formula>
    </cfRule>
    <cfRule type="expression" dxfId="5353" priority="9407">
      <formula>$F107="RO-Z"</formula>
    </cfRule>
    <cfRule type="expression" dxfId="5352" priority="9408">
      <formula>$F107="RO-1"</formula>
    </cfRule>
    <cfRule type="expression" dxfId="5351" priority="9409">
      <formula>$F107="RO-2"</formula>
    </cfRule>
  </conditionalFormatting>
  <conditionalFormatting sqref="B18:F90">
    <cfRule type="expression" dxfId="5350" priority="6219">
      <formula>$F18="RO-Z"</formula>
    </cfRule>
  </conditionalFormatting>
  <conditionalFormatting sqref="B57:F78">
    <cfRule type="expression" dxfId="5349" priority="5631">
      <formula>$F57="RO-V"</formula>
    </cfRule>
    <cfRule type="expression" dxfId="5348" priority="5632">
      <formula>$F57="Nic"</formula>
    </cfRule>
    <cfRule type="expression" dxfId="5347" priority="5633">
      <formula>$F57="RO-Z"</formula>
    </cfRule>
    <cfRule type="expression" dxfId="5346" priority="5634">
      <formula>$F57="RO1"</formula>
    </cfRule>
    <cfRule type="expression" dxfId="5345" priority="5635">
      <formula>$F57="RO2"</formula>
    </cfRule>
    <cfRule type="expression" dxfId="5344" priority="5636">
      <formula>$F57="RO3"</formula>
    </cfRule>
  </conditionalFormatting>
  <conditionalFormatting sqref="B79:F90">
    <cfRule type="expression" dxfId="5343" priority="4950">
      <formula>$F79="RO-Z"</formula>
    </cfRule>
    <cfRule type="expression" dxfId="5342" priority="4752">
      <formula>$F79="RO-V"</formula>
    </cfRule>
    <cfRule type="expression" dxfId="5341" priority="4753">
      <formula>$F79="Nic"</formula>
    </cfRule>
    <cfRule type="expression" dxfId="5340" priority="4754">
      <formula>$F79="RO-Z"</formula>
    </cfRule>
    <cfRule type="expression" dxfId="5339" priority="4755">
      <formula>$F79="RO1"</formula>
    </cfRule>
    <cfRule type="expression" dxfId="5338" priority="4590">
      <formula>$F79="RO-Z"</formula>
    </cfRule>
    <cfRule type="expression" dxfId="5337" priority="4756">
      <formula>$F79="RO2"</formula>
    </cfRule>
    <cfRule type="expression" dxfId="5336" priority="4757">
      <formula>$F79="RO3"</formula>
    </cfRule>
    <cfRule type="expression" dxfId="5335" priority="4948">
      <formula>$F79="RO-V"</formula>
    </cfRule>
    <cfRule type="expression" dxfId="5334" priority="4949">
      <formula>$F79="Nic"</formula>
    </cfRule>
    <cfRule type="expression" dxfId="5333" priority="4951">
      <formula>$F79="RO1"</formula>
    </cfRule>
    <cfRule type="expression" dxfId="5332" priority="4952">
      <formula>$F79="RO2"</formula>
    </cfRule>
    <cfRule type="expression" dxfId="5331" priority="4953">
      <formula>$F79="RO3"</formula>
    </cfRule>
  </conditionalFormatting>
  <conditionalFormatting sqref="B80:F90">
    <cfRule type="expression" dxfId="5330" priority="4874">
      <formula>$F80="RO-Z"</formula>
    </cfRule>
    <cfRule type="expression" dxfId="5329" priority="4678">
      <formula>$F80="RO-Z"</formula>
    </cfRule>
  </conditionalFormatting>
  <conditionalFormatting sqref="B91:F112">
    <cfRule type="expression" dxfId="5328" priority="7661">
      <formula>$F91="RO-V"</formula>
    </cfRule>
    <cfRule type="expression" dxfId="5327" priority="7662">
      <formula>$F91="Nic"</formula>
    </cfRule>
    <cfRule type="expression" dxfId="5326" priority="7663">
      <formula>$F91="RO-Z"</formula>
    </cfRule>
    <cfRule type="expression" dxfId="5325" priority="7665">
      <formula>$F91="RO2"</formula>
    </cfRule>
    <cfRule type="expression" dxfId="5324" priority="7664">
      <formula>$F91="RO1"</formula>
    </cfRule>
    <cfRule type="expression" dxfId="5323" priority="7989">
      <formula>$F91="RO2"</formula>
    </cfRule>
    <cfRule type="expression" dxfId="5322" priority="7990">
      <formula>$F91="RO3"</formula>
    </cfRule>
    <cfRule type="expression" dxfId="5321" priority="7666">
      <formula>$F91="RO3"</formula>
    </cfRule>
    <cfRule type="expression" dxfId="5320" priority="7985">
      <formula>$F91="RO-V"</formula>
    </cfRule>
    <cfRule type="expression" dxfId="5319" priority="7986">
      <formula>$F91="Nic"</formula>
    </cfRule>
    <cfRule type="expression" dxfId="5318" priority="7987">
      <formula>$F91="RO-Z"</formula>
    </cfRule>
    <cfRule type="expression" dxfId="5317" priority="7988">
      <formula>$F91="RO1"</formula>
    </cfRule>
  </conditionalFormatting>
  <conditionalFormatting sqref="C54:C64">
    <cfRule type="expression" dxfId="5316" priority="3420">
      <formula>$F54="RO-Z"</formula>
    </cfRule>
    <cfRule type="expression" dxfId="5315" priority="3616">
      <formula>$F54="RO-Z"</formula>
    </cfRule>
  </conditionalFormatting>
  <conditionalFormatting sqref="C63">
    <cfRule type="expression" dxfId="5314" priority="3418">
      <formula>$F63="Nic"</formula>
    </cfRule>
    <cfRule type="expression" dxfId="5313" priority="3613">
      <formula>$F63="RO-3"</formula>
    </cfRule>
    <cfRule type="expression" dxfId="5312" priority="3614">
      <formula>$F63="Nic"</formula>
    </cfRule>
    <cfRule type="expression" dxfId="5311" priority="3615">
      <formula>$F63="RO-V"</formula>
    </cfRule>
    <cfRule type="expression" dxfId="5310" priority="3419">
      <formula>$F63="RO-V"</formula>
    </cfRule>
    <cfRule type="expression" dxfId="5309" priority="3417">
      <formula>$F63="RO-3"</formula>
    </cfRule>
  </conditionalFormatting>
  <conditionalFormatting sqref="C63:C64">
    <cfRule type="expression" dxfId="5308" priority="3617">
      <formula>$F63="RO-1"</formula>
    </cfRule>
    <cfRule type="expression" dxfId="5307" priority="3421">
      <formula>$F63="RO-1"</formula>
    </cfRule>
    <cfRule type="expression" dxfId="5306" priority="3422">
      <formula>$F63="RO-2"</formula>
    </cfRule>
    <cfRule type="expression" dxfId="5305" priority="3423">
      <formula>$F63="RO-3"</formula>
    </cfRule>
    <cfRule type="expression" dxfId="5304" priority="3619">
      <formula>$F63="RO-3"</formula>
    </cfRule>
    <cfRule type="expression" dxfId="5303" priority="3618">
      <formula>$F63="RO-2"</formula>
    </cfRule>
  </conditionalFormatting>
  <conditionalFormatting sqref="C64">
    <cfRule type="expression" dxfId="5302" priority="3429">
      <formula>$F64="RO-3"</formula>
    </cfRule>
    <cfRule type="expression" dxfId="5301" priority="3624">
      <formula>$F64="RO-2"</formula>
    </cfRule>
    <cfRule type="expression" dxfId="5300" priority="3623">
      <formula>$F64="RO-1"</formula>
    </cfRule>
    <cfRule type="expression" dxfId="5299" priority="3424">
      <formula>$F64="Nic"</formula>
    </cfRule>
    <cfRule type="expression" dxfId="5298" priority="3425">
      <formula>$F64="RO-V"</formula>
    </cfRule>
    <cfRule type="expression" dxfId="5297" priority="3625">
      <formula>$F64="RO-3"</formula>
    </cfRule>
    <cfRule type="expression" dxfId="5296" priority="3427">
      <formula>$F64="RO-1"</formula>
    </cfRule>
    <cfRule type="expression" dxfId="5295" priority="3428">
      <formula>$F64="RO-2"</formula>
    </cfRule>
    <cfRule type="expression" dxfId="5294" priority="3622">
      <formula>$F64="RO-Z"</formula>
    </cfRule>
    <cfRule type="expression" dxfId="5293" priority="3621">
      <formula>$F64="RO-V"</formula>
    </cfRule>
    <cfRule type="expression" dxfId="5292" priority="3620">
      <formula>$F64="Nic"</formula>
    </cfRule>
    <cfRule type="expression" dxfId="5291" priority="3426">
      <formula>$F64="RO-Z"</formula>
    </cfRule>
  </conditionalFormatting>
  <conditionalFormatting sqref="C70">
    <cfRule type="expression" dxfId="5290" priority="3770">
      <formula>$F70="RO-2"</formula>
    </cfRule>
    <cfRule type="expression" dxfId="5289" priority="3769">
      <formula>$F70="RO-1"</formula>
    </cfRule>
    <cfRule type="expression" dxfId="5288" priority="3768">
      <formula>$F70="RO-Z"</formula>
    </cfRule>
    <cfRule type="expression" dxfId="5287" priority="3767">
      <formula>$F70="RO-V"</formula>
    </cfRule>
    <cfRule type="expression" dxfId="5286" priority="3766">
      <formula>$F70="Nic"</formula>
    </cfRule>
    <cfRule type="expression" dxfId="5285" priority="3765">
      <formula>$F70="RO-3"</formula>
    </cfRule>
    <cfRule type="expression" dxfId="5284" priority="3764">
      <formula>$F70="RO-2"</formula>
    </cfRule>
    <cfRule type="expression" dxfId="5283" priority="3763">
      <formula>$F70="RO-1"</formula>
    </cfRule>
    <cfRule type="expression" dxfId="5282" priority="3746">
      <formula>$F70="RO-Z"</formula>
    </cfRule>
    <cfRule type="expression" dxfId="5281" priority="3747">
      <formula>$F70="RO-1"</formula>
    </cfRule>
    <cfRule type="expression" dxfId="5280" priority="3748">
      <formula>$F70="RO-2"</formula>
    </cfRule>
    <cfRule type="expression" dxfId="5279" priority="3749">
      <formula>$F70="RO-3"</formula>
    </cfRule>
    <cfRule type="expression" dxfId="5278" priority="3750">
      <formula>$F70="RO-Z"</formula>
    </cfRule>
    <cfRule type="expression" dxfId="5277" priority="3751">
      <formula>$F70="RO-1"</formula>
    </cfRule>
    <cfRule type="expression" dxfId="5276" priority="3752">
      <formula>$F70="RO-2"</formula>
    </cfRule>
    <cfRule type="expression" dxfId="5275" priority="3753">
      <formula>$F70="RO-3"</formula>
    </cfRule>
    <cfRule type="expression" dxfId="5274" priority="3754">
      <formula>$F70="RO-Z"</formula>
    </cfRule>
    <cfRule type="expression" dxfId="5273" priority="3755">
      <formula>$F70="RO-1"</formula>
    </cfRule>
    <cfRule type="expression" dxfId="5272" priority="3756">
      <formula>$F70="RO-2"</formula>
    </cfRule>
    <cfRule type="expression" dxfId="5271" priority="3758">
      <formula>$F70="RO-Z"</formula>
    </cfRule>
    <cfRule type="expression" dxfId="5270" priority="3759">
      <formula>$F70="RO-1"</formula>
    </cfRule>
    <cfRule type="expression" dxfId="5269" priority="3760">
      <formula>$F70="RO-2"</formula>
    </cfRule>
    <cfRule type="expression" dxfId="5268" priority="3761">
      <formula>$F70="RO-3"</formula>
    </cfRule>
    <cfRule type="expression" dxfId="5267" priority="3762">
      <formula>$F70="RO-Z"</formula>
    </cfRule>
    <cfRule type="expression" dxfId="5266" priority="3361">
      <formula>$F70="RO-Z"</formula>
    </cfRule>
    <cfRule type="expression" dxfId="5265" priority="3362">
      <formula>$F70="RO-1"</formula>
    </cfRule>
    <cfRule type="expression" dxfId="5264" priority="3363">
      <formula>$F70="RO-2"</formula>
    </cfRule>
    <cfRule type="expression" dxfId="5263" priority="3364">
      <formula>$F70="RO-3"</formula>
    </cfRule>
    <cfRule type="expression" dxfId="5262" priority="3365">
      <formula>$F70="RO-Z"</formula>
    </cfRule>
    <cfRule type="expression" dxfId="5261" priority="3366">
      <formula>$F70="RO-1"</formula>
    </cfRule>
    <cfRule type="expression" dxfId="5260" priority="3367">
      <formula>$F70="RO-2"</formula>
    </cfRule>
    <cfRule type="expression" dxfId="5259" priority="3368">
      <formula>$F70="RO-3"</formula>
    </cfRule>
    <cfRule type="expression" dxfId="5258" priority="3369">
      <formula>$F70="RO-Z"</formula>
    </cfRule>
    <cfRule type="expression" dxfId="5257" priority="3370">
      <formula>$F70="RO-1"</formula>
    </cfRule>
    <cfRule type="expression" dxfId="5256" priority="3371">
      <formula>$F70="RO-2"</formula>
    </cfRule>
    <cfRule type="expression" dxfId="5255" priority="3372">
      <formula>$F70="RO-3"</formula>
    </cfRule>
    <cfRule type="expression" dxfId="5254" priority="3373">
      <formula>$F70="RO-Z"</formula>
    </cfRule>
    <cfRule type="expression" dxfId="5253" priority="3374">
      <formula>$F70="RO-1"</formula>
    </cfRule>
    <cfRule type="expression" dxfId="5252" priority="3375">
      <formula>$F70="RO-2"</formula>
    </cfRule>
    <cfRule type="expression" dxfId="5251" priority="3376">
      <formula>$F70="RO-3"</formula>
    </cfRule>
    <cfRule type="expression" dxfId="5250" priority="3377">
      <formula>$F70="Nic"</formula>
    </cfRule>
    <cfRule type="expression" dxfId="5249" priority="3378">
      <formula>$F70="RO-V"</formula>
    </cfRule>
    <cfRule type="expression" dxfId="5248" priority="3379">
      <formula>$F70="RO-Z"</formula>
    </cfRule>
    <cfRule type="expression" dxfId="5247" priority="3380">
      <formula>$F70="RO-1"</formula>
    </cfRule>
    <cfRule type="expression" dxfId="5246" priority="3381">
      <formula>$F70="RO-2"</formula>
    </cfRule>
    <cfRule type="expression" dxfId="5245" priority="3382">
      <formula>$F70="RO-3"</formula>
    </cfRule>
    <cfRule type="expression" dxfId="5244" priority="3383">
      <formula>$F70="Nic"</formula>
    </cfRule>
    <cfRule type="expression" dxfId="5243" priority="3384">
      <formula>$F70="RO-V"</formula>
    </cfRule>
    <cfRule type="expression" dxfId="5242" priority="3385">
      <formula>$F70="RO-Z"</formula>
    </cfRule>
    <cfRule type="expression" dxfId="5241" priority="3386">
      <formula>$F70="RO-1"</formula>
    </cfRule>
    <cfRule type="expression" dxfId="5240" priority="3387">
      <formula>$F70="RO-2"</formula>
    </cfRule>
    <cfRule type="expression" dxfId="5239" priority="3388">
      <formula>$F70="RO-3"</formula>
    </cfRule>
    <cfRule type="expression" dxfId="5238" priority="3389">
      <formula>$F70="Nic"</formula>
    </cfRule>
    <cfRule type="expression" dxfId="5237" priority="3390">
      <formula>$F70="RO-V"</formula>
    </cfRule>
    <cfRule type="expression" dxfId="5236" priority="3391">
      <formula>$F70="RO-Z"</formula>
    </cfRule>
    <cfRule type="expression" dxfId="5235" priority="3392">
      <formula>$F70="RO-1"</formula>
    </cfRule>
    <cfRule type="expression" dxfId="5234" priority="3393">
      <formula>$F70="RO-2"</formula>
    </cfRule>
    <cfRule type="expression" dxfId="5233" priority="3394">
      <formula>$F70="RO-3"</formula>
    </cfRule>
    <cfRule type="expression" dxfId="5232" priority="3395">
      <formula>$F70="Nic"</formula>
    </cfRule>
    <cfRule type="expression" dxfId="5231" priority="3396">
      <formula>$F70="RO-V"</formula>
    </cfRule>
    <cfRule type="expression" dxfId="5230" priority="3397">
      <formula>$F70="RO-Z"</formula>
    </cfRule>
    <cfRule type="expression" dxfId="5229" priority="3398">
      <formula>$F70="RO-1"</formula>
    </cfRule>
    <cfRule type="expression" dxfId="5228" priority="3399">
      <formula>$F70="RO-2"</formula>
    </cfRule>
    <cfRule type="expression" dxfId="5227" priority="3400">
      <formula>$F70="RO-3"</formula>
    </cfRule>
    <cfRule type="expression" dxfId="5226" priority="3401">
      <formula>$F70="RO-Z"</formula>
    </cfRule>
    <cfRule type="expression" dxfId="5225" priority="3402">
      <formula>$F70="RO-1"</formula>
    </cfRule>
    <cfRule type="expression" dxfId="5224" priority="3403">
      <formula>$F70="RO-2"</formula>
    </cfRule>
    <cfRule type="expression" dxfId="5223" priority="3404">
      <formula>$F70="RO-3"</formula>
    </cfRule>
    <cfRule type="expression" dxfId="5222" priority="3405">
      <formula>$F70="Nic"</formula>
    </cfRule>
    <cfRule type="expression" dxfId="5221" priority="3406">
      <formula>$F70="RO-V"</formula>
    </cfRule>
    <cfRule type="expression" dxfId="5220" priority="3407">
      <formula>$F70="RO-Z"</formula>
    </cfRule>
    <cfRule type="expression" dxfId="5219" priority="3408">
      <formula>$F70="RO-1"</formula>
    </cfRule>
    <cfRule type="expression" dxfId="5218" priority="3409">
      <formula>$F70="RO-2"</formula>
    </cfRule>
    <cfRule type="expression" dxfId="5217" priority="3410">
      <formula>$F70="RO-3"</formula>
    </cfRule>
    <cfRule type="expression" dxfId="5216" priority="3411">
      <formula>$F70="Nic"</formula>
    </cfRule>
    <cfRule type="expression" dxfId="5215" priority="3412">
      <formula>$F70="RO-V"</formula>
    </cfRule>
    <cfRule type="expression" dxfId="5214" priority="3413">
      <formula>$F70="RO-Z"</formula>
    </cfRule>
    <cfRule type="expression" dxfId="5213" priority="3414">
      <formula>$F70="RO-1"</formula>
    </cfRule>
    <cfRule type="expression" dxfId="5212" priority="3415">
      <formula>$F70="RO-2"</formula>
    </cfRule>
    <cfRule type="expression" dxfId="5211" priority="3416">
      <formula>$F70="RO-3"</formula>
    </cfRule>
    <cfRule type="expression" dxfId="5210" priority="3757">
      <formula>$F70="RO-3"</formula>
    </cfRule>
    <cfRule type="expression" dxfId="5209" priority="3550">
      <formula>$F70="RO-Z"</formula>
    </cfRule>
    <cfRule type="expression" dxfId="5208" priority="3551">
      <formula>$F70="RO-1"</formula>
    </cfRule>
    <cfRule type="expression" dxfId="5207" priority="3552">
      <formula>$F70="RO-2"</formula>
    </cfRule>
    <cfRule type="expression" dxfId="5206" priority="3553">
      <formula>$F70="RO-3"</formula>
    </cfRule>
    <cfRule type="expression" dxfId="5205" priority="3554">
      <formula>$F70="RO-Z"</formula>
    </cfRule>
    <cfRule type="expression" dxfId="5204" priority="3555">
      <formula>$F70="RO-1"</formula>
    </cfRule>
    <cfRule type="expression" dxfId="5203" priority="3556">
      <formula>$F70="RO-2"</formula>
    </cfRule>
    <cfRule type="expression" dxfId="5202" priority="3557">
      <formula>$F70="RO-3"</formula>
    </cfRule>
    <cfRule type="expression" dxfId="5201" priority="3558">
      <formula>$F70="RO-Z"</formula>
    </cfRule>
    <cfRule type="expression" dxfId="5200" priority="3559">
      <formula>$F70="RO-1"</formula>
    </cfRule>
    <cfRule type="expression" dxfId="5199" priority="3560">
      <formula>$F70="RO-2"</formula>
    </cfRule>
    <cfRule type="expression" dxfId="5198" priority="3561">
      <formula>$F70="RO-3"</formula>
    </cfRule>
    <cfRule type="expression" dxfId="5197" priority="3562">
      <formula>$F70="RO-Z"</formula>
    </cfRule>
    <cfRule type="expression" dxfId="5196" priority="3563">
      <formula>$F70="RO-1"</formula>
    </cfRule>
    <cfRule type="expression" dxfId="5195" priority="3564">
      <formula>$F70="RO-2"</formula>
    </cfRule>
    <cfRule type="expression" dxfId="5194" priority="3565">
      <formula>$F70="RO-3"</formula>
    </cfRule>
    <cfRule type="expression" dxfId="5193" priority="3566">
      <formula>$F70="RO-Z"</formula>
    </cfRule>
    <cfRule type="expression" dxfId="5192" priority="3567">
      <formula>$F70="RO-1"</formula>
    </cfRule>
    <cfRule type="expression" dxfId="5191" priority="3568">
      <formula>$F70="RO-2"</formula>
    </cfRule>
    <cfRule type="expression" dxfId="5190" priority="3569">
      <formula>$F70="RO-3"</formula>
    </cfRule>
    <cfRule type="expression" dxfId="5189" priority="3570">
      <formula>$F70="Nic"</formula>
    </cfRule>
    <cfRule type="expression" dxfId="5188" priority="3571">
      <formula>$F70="RO-V"</formula>
    </cfRule>
    <cfRule type="expression" dxfId="5187" priority="3572">
      <formula>$F70="RO-Z"</formula>
    </cfRule>
    <cfRule type="expression" dxfId="5186" priority="3573">
      <formula>$F70="RO-1"</formula>
    </cfRule>
    <cfRule type="expression" dxfId="5185" priority="3574">
      <formula>$F70="RO-2"</formula>
    </cfRule>
    <cfRule type="expression" dxfId="5184" priority="3575">
      <formula>$F70="RO-3"</formula>
    </cfRule>
    <cfRule type="expression" dxfId="5183" priority="3576">
      <formula>$F70="Nic"</formula>
    </cfRule>
    <cfRule type="expression" dxfId="5182" priority="3577">
      <formula>$F70="RO-V"</formula>
    </cfRule>
    <cfRule type="expression" dxfId="5181" priority="3578">
      <formula>$F70="RO-Z"</formula>
    </cfRule>
    <cfRule type="expression" dxfId="5180" priority="3579">
      <formula>$F70="RO-1"</formula>
    </cfRule>
    <cfRule type="expression" dxfId="5179" priority="3580">
      <formula>$F70="RO-2"</formula>
    </cfRule>
    <cfRule type="expression" dxfId="5178" priority="3581">
      <formula>$F70="RO-3"</formula>
    </cfRule>
    <cfRule type="expression" dxfId="5177" priority="3582">
      <formula>$F70="Nic"</formula>
    </cfRule>
    <cfRule type="expression" dxfId="5176" priority="3583">
      <formula>$F70="RO-V"</formula>
    </cfRule>
    <cfRule type="expression" dxfId="5175" priority="3584">
      <formula>$F70="RO-Z"</formula>
    </cfRule>
    <cfRule type="expression" dxfId="5174" priority="3585">
      <formula>$F70="RO-1"</formula>
    </cfRule>
    <cfRule type="expression" dxfId="5173" priority="3586">
      <formula>$F70="RO-2"</formula>
    </cfRule>
    <cfRule type="expression" dxfId="5172" priority="3587">
      <formula>$F70="RO-3"</formula>
    </cfRule>
    <cfRule type="expression" dxfId="5171" priority="3588">
      <formula>$F70="Nic"</formula>
    </cfRule>
    <cfRule type="expression" dxfId="5170" priority="3589">
      <formula>$F70="RO-V"</formula>
    </cfRule>
    <cfRule type="expression" dxfId="5169" priority="3590">
      <formula>$F70="RO-Z"</formula>
    </cfRule>
    <cfRule type="expression" dxfId="5168" priority="3591">
      <formula>$F70="RO-1"</formula>
    </cfRule>
    <cfRule type="expression" dxfId="5167" priority="3592">
      <formula>$F70="RO-2"</formula>
    </cfRule>
    <cfRule type="expression" dxfId="5166" priority="3593">
      <formula>$F70="RO-3"</formula>
    </cfRule>
    <cfRule type="expression" dxfId="5165" priority="3594">
      <formula>$F70="RO-Z"</formula>
    </cfRule>
    <cfRule type="expression" dxfId="5164" priority="3595">
      <formula>$F70="RO-1"</formula>
    </cfRule>
    <cfRule type="expression" dxfId="5163" priority="3596">
      <formula>$F70="RO-2"</formula>
    </cfRule>
    <cfRule type="expression" dxfId="5162" priority="3597">
      <formula>$F70="RO-3"</formula>
    </cfRule>
    <cfRule type="expression" dxfId="5161" priority="3598">
      <formula>$F70="Nic"</formula>
    </cfRule>
    <cfRule type="expression" dxfId="5160" priority="3599">
      <formula>$F70="RO-V"</formula>
    </cfRule>
    <cfRule type="expression" dxfId="5159" priority="3600">
      <formula>$F70="RO-Z"</formula>
    </cfRule>
    <cfRule type="expression" dxfId="5158" priority="3601">
      <formula>$F70="RO-1"</formula>
    </cfRule>
    <cfRule type="expression" dxfId="5157" priority="3602">
      <formula>$F70="RO-2"</formula>
    </cfRule>
    <cfRule type="expression" dxfId="5156" priority="3603">
      <formula>$F70="RO-3"</formula>
    </cfRule>
    <cfRule type="expression" dxfId="5155" priority="3604">
      <formula>$F70="Nic"</formula>
    </cfRule>
    <cfRule type="expression" dxfId="5154" priority="3605">
      <formula>$F70="RO-V"</formula>
    </cfRule>
    <cfRule type="expression" dxfId="5153" priority="3606">
      <formula>$F70="RO-Z"</formula>
    </cfRule>
    <cfRule type="expression" dxfId="5152" priority="3607">
      <formula>$F70="RO-1"</formula>
    </cfRule>
    <cfRule type="expression" dxfId="5151" priority="3608">
      <formula>$F70="RO-2"</formula>
    </cfRule>
    <cfRule type="expression" dxfId="5150" priority="3609">
      <formula>$F70="RO-3"</formula>
    </cfRule>
    <cfRule type="expression" dxfId="5149" priority="3801">
      <formula>$F70="RO-V"</formula>
    </cfRule>
    <cfRule type="expression" dxfId="5148" priority="3800">
      <formula>$F70="Nic"</formula>
    </cfRule>
    <cfRule type="expression" dxfId="5147" priority="3799">
      <formula>$F70="RO-3"</formula>
    </cfRule>
    <cfRule type="expression" dxfId="5146" priority="3798">
      <formula>$F70="RO-2"</formula>
    </cfRule>
    <cfRule type="expression" dxfId="5145" priority="3797">
      <formula>$F70="RO-1"</formula>
    </cfRule>
    <cfRule type="expression" dxfId="5144" priority="3796">
      <formula>$F70="RO-Z"</formula>
    </cfRule>
    <cfRule type="expression" dxfId="5143" priority="3795">
      <formula>$F70="RO-V"</formula>
    </cfRule>
    <cfRule type="expression" dxfId="5142" priority="3794">
      <formula>$F70="Nic"</formula>
    </cfRule>
    <cfRule type="expression" dxfId="5141" priority="3793">
      <formula>$F70="RO-3"</formula>
    </cfRule>
    <cfRule type="expression" dxfId="5140" priority="3792">
      <formula>$F70="RO-2"</formula>
    </cfRule>
    <cfRule type="expression" dxfId="5139" priority="3791">
      <formula>$F70="RO-1"</formula>
    </cfRule>
    <cfRule type="expression" dxfId="5138" priority="3790">
      <formula>$F70="RO-Z"</formula>
    </cfRule>
    <cfRule type="expression" dxfId="5137" priority="3789">
      <formula>$F70="RO-3"</formula>
    </cfRule>
    <cfRule type="expression" dxfId="5136" priority="3788">
      <formula>$F70="RO-2"</formula>
    </cfRule>
    <cfRule type="expression" dxfId="5135" priority="3787">
      <formula>$F70="RO-1"</formula>
    </cfRule>
    <cfRule type="expression" dxfId="5134" priority="3786">
      <formula>$F70="RO-Z"</formula>
    </cfRule>
    <cfRule type="expression" dxfId="5133" priority="3785">
      <formula>$F70="RO-V"</formula>
    </cfRule>
    <cfRule type="expression" dxfId="5132" priority="3784">
      <formula>$F70="Nic"</formula>
    </cfRule>
    <cfRule type="expression" dxfId="5131" priority="3783">
      <formula>$F70="RO-3"</formula>
    </cfRule>
    <cfRule type="expression" dxfId="5130" priority="3782">
      <formula>$F70="RO-2"</formula>
    </cfRule>
    <cfRule type="expression" dxfId="5129" priority="3781">
      <formula>$F70="RO-1"</formula>
    </cfRule>
    <cfRule type="expression" dxfId="5128" priority="3780">
      <formula>$F70="RO-Z"</formula>
    </cfRule>
    <cfRule type="expression" dxfId="5127" priority="3779">
      <formula>$F70="RO-V"</formula>
    </cfRule>
    <cfRule type="expression" dxfId="5126" priority="3778">
      <formula>$F70="Nic"</formula>
    </cfRule>
    <cfRule type="expression" dxfId="5125" priority="3777">
      <formula>$F70="RO-3"</formula>
    </cfRule>
    <cfRule type="expression" dxfId="5124" priority="3776">
      <formula>$F70="RO-2"</formula>
    </cfRule>
    <cfRule type="expression" dxfId="5123" priority="3775">
      <formula>$F70="RO-1"</formula>
    </cfRule>
    <cfRule type="expression" dxfId="5122" priority="3774">
      <formula>$F70="RO-Z"</formula>
    </cfRule>
    <cfRule type="expression" dxfId="5121" priority="3773">
      <formula>$F70="RO-V"</formula>
    </cfRule>
    <cfRule type="expression" dxfId="5120" priority="3772">
      <formula>$F70="Nic"</formula>
    </cfRule>
    <cfRule type="expression" dxfId="5119" priority="3771">
      <formula>$F70="RO-3"</formula>
    </cfRule>
  </conditionalFormatting>
  <conditionalFormatting sqref="C74:C81">
    <cfRule type="expression" dxfId="5118" priority="3526">
      <formula>$F74="RO-2"</formula>
    </cfRule>
    <cfRule type="expression" dxfId="5117" priority="3527">
      <formula>$F74="RO-3"</formula>
    </cfRule>
    <cfRule type="expression" dxfId="5116" priority="3528">
      <formula>$F74="Nic"</formula>
    </cfRule>
    <cfRule type="expression" dxfId="5115" priority="3529">
      <formula>$F74="RO-V"</formula>
    </cfRule>
    <cfRule type="expression" dxfId="5114" priority="3530">
      <formula>$F74="RO-Z"</formula>
    </cfRule>
    <cfRule type="expression" dxfId="5113" priority="3531">
      <formula>$F74="RO-1"</formula>
    </cfRule>
    <cfRule type="expression" dxfId="5112" priority="3532">
      <formula>$F74="RO-2"</formula>
    </cfRule>
    <cfRule type="expression" dxfId="5111" priority="3533">
      <formula>$F74="RO-3"</formula>
    </cfRule>
    <cfRule type="expression" dxfId="5110" priority="3522">
      <formula>$F74="Nic"</formula>
    </cfRule>
    <cfRule type="expression" dxfId="5109" priority="3523">
      <formula>$F74="RO-V"</formula>
    </cfRule>
    <cfRule type="expression" dxfId="5108" priority="3524">
      <formula>$F74="RO-Z"</formula>
    </cfRule>
    <cfRule type="expression" dxfId="5107" priority="3525">
      <formula>$F74="RO-1"</formula>
    </cfRule>
    <cfRule type="expression" dxfId="5106" priority="3745">
      <formula>$F74="RO-3"</formula>
    </cfRule>
    <cfRule type="expression" dxfId="5105" priority="3744">
      <formula>$F74="RO-2"</formula>
    </cfRule>
    <cfRule type="expression" dxfId="5104" priority="3743">
      <formula>$F74="RO-1"</formula>
    </cfRule>
    <cfRule type="expression" dxfId="5103" priority="3742">
      <formula>$F74="RO-Z"</formula>
    </cfRule>
    <cfRule type="expression" dxfId="5102" priority="3740">
      <formula>$F74="Nic"</formula>
    </cfRule>
    <cfRule type="expression" dxfId="5101" priority="3729">
      <formula>$F74="RO-3"</formula>
    </cfRule>
    <cfRule type="expression" dxfId="5100" priority="3544">
      <formula>$F74="Nic"</formula>
    </cfRule>
    <cfRule type="expression" dxfId="5099" priority="3545">
      <formula>$F74="RO-V"</formula>
    </cfRule>
    <cfRule type="expression" dxfId="5098" priority="3728">
      <formula>$F74="RO-2"</formula>
    </cfRule>
    <cfRule type="expression" dxfId="5097" priority="3547">
      <formula>$F74="RO-1"</formula>
    </cfRule>
    <cfRule type="expression" dxfId="5096" priority="3548">
      <formula>$F74="RO-2"</formula>
    </cfRule>
    <cfRule type="expression" dxfId="5095" priority="3549">
      <formula>$F74="RO-3"</formula>
    </cfRule>
    <cfRule type="expression" dxfId="5094" priority="3741">
      <formula>$F74="RO-V"</formula>
    </cfRule>
    <cfRule type="expression" dxfId="5093" priority="3344">
      <formula>$F74="RO-3"</formula>
    </cfRule>
    <cfRule type="expression" dxfId="5092" priority="3338">
      <formula>$F74="RO-3"</formula>
    </cfRule>
    <cfRule type="expression" dxfId="5091" priority="3337">
      <formula>$F74="RO-2"</formula>
    </cfRule>
    <cfRule type="expression" dxfId="5090" priority="3343">
      <formula>$F74="RO-2"</formula>
    </cfRule>
    <cfRule type="expression" dxfId="5089" priority="3336">
      <formula>$F74="RO-1"</formula>
    </cfRule>
    <cfRule type="expression" dxfId="5088" priority="3335">
      <formula>$F74="RO-Z"</formula>
    </cfRule>
    <cfRule type="expression" dxfId="5087" priority="3334">
      <formula>$F74="RO-V"</formula>
    </cfRule>
    <cfRule type="expression" dxfId="5086" priority="3333">
      <formula>$F74="Nic"</formula>
    </cfRule>
    <cfRule type="expression" dxfId="5085" priority="3727">
      <formula>$F74="RO-1"</formula>
    </cfRule>
    <cfRule type="expression" dxfId="5084" priority="3726">
      <formula>$F74="RO-Z"</formula>
    </cfRule>
    <cfRule type="expression" dxfId="5083" priority="3725">
      <formula>$F74="RO-V"</formula>
    </cfRule>
    <cfRule type="expression" dxfId="5082" priority="3724">
      <formula>$F74="Nic"</formula>
    </cfRule>
    <cfRule type="expression" dxfId="5081" priority="3723">
      <formula>$F74="RO-3"</formula>
    </cfRule>
    <cfRule type="expression" dxfId="5080" priority="3722">
      <formula>$F74="RO-2"</formula>
    </cfRule>
    <cfRule type="expression" dxfId="5079" priority="3342">
      <formula>$F74="RO-1"</formula>
    </cfRule>
    <cfRule type="expression" dxfId="5078" priority="3721">
      <formula>$F74="RO-1"</formula>
    </cfRule>
    <cfRule type="expression" dxfId="5077" priority="3720">
      <formula>$F74="RO-Z"</formula>
    </cfRule>
    <cfRule type="expression" dxfId="5076" priority="3341">
      <formula>$F74="RO-Z"</formula>
    </cfRule>
    <cfRule type="expression" dxfId="5075" priority="3340">
      <formula>$F74="RO-V"</formula>
    </cfRule>
    <cfRule type="expression" dxfId="5074" priority="3359">
      <formula>$F74="RO-2"</formula>
    </cfRule>
    <cfRule type="expression" dxfId="5073" priority="3339">
      <formula>$F74="Nic"</formula>
    </cfRule>
    <cfRule type="expression" dxfId="5072" priority="3360">
      <formula>$F74="RO-3"</formula>
    </cfRule>
    <cfRule type="expression" dxfId="5071" priority="3719">
      <formula>$F74="RO-V"</formula>
    </cfRule>
    <cfRule type="expression" dxfId="5070" priority="3358">
      <formula>$F74="RO-1"</formula>
    </cfRule>
    <cfRule type="expression" dxfId="5069" priority="3357">
      <formula>$F74="RO-Z"</formula>
    </cfRule>
    <cfRule type="expression" dxfId="5068" priority="3356">
      <formula>$F74="RO-V"</formula>
    </cfRule>
    <cfRule type="expression" dxfId="5067" priority="3355">
      <formula>$F74="Nic"</formula>
    </cfRule>
    <cfRule type="expression" dxfId="5066" priority="3718">
      <formula>$F74="Nic"</formula>
    </cfRule>
    <cfRule type="expression" dxfId="5065" priority="3546">
      <formula>$F74="RO-Z"</formula>
    </cfRule>
  </conditionalFormatting>
  <conditionalFormatting sqref="C74:C88">
    <cfRule type="expression" dxfId="5064" priority="3353">
      <formula>$F74="RO-2"</formula>
    </cfRule>
    <cfRule type="expression" dxfId="5063" priority="3332">
      <formula>$F74="RO-3"</formula>
    </cfRule>
    <cfRule type="expression" dxfId="5062" priority="3331">
      <formula>$F74="RO-2"</formula>
    </cfRule>
    <cfRule type="expression" dxfId="5061" priority="3330">
      <formula>$F74="RO-1"</formula>
    </cfRule>
    <cfRule type="expression" dxfId="5060" priority="3538">
      <formula>$F74="Nic"</formula>
    </cfRule>
    <cfRule type="expression" dxfId="5059" priority="3539">
      <formula>$F74="RO-V"</formula>
    </cfRule>
    <cfRule type="expression" dxfId="5058" priority="3540">
      <formula>$F74="RO-Z"</formula>
    </cfRule>
    <cfRule type="expression" dxfId="5057" priority="3541">
      <formula>$F74="RO-1"</formula>
    </cfRule>
    <cfRule type="expression" dxfId="5056" priority="3542">
      <formula>$F74="RO-2"</formula>
    </cfRule>
    <cfRule type="expression" dxfId="5055" priority="3543">
      <formula>$F74="RO-3"</formula>
    </cfRule>
    <cfRule type="expression" dxfId="5054" priority="3329">
      <formula>$F74="RO-Z"</formula>
    </cfRule>
    <cfRule type="expression" dxfId="5053" priority="3328">
      <formula>$F74="RO-V"</formula>
    </cfRule>
    <cfRule type="expression" dxfId="5052" priority="3327">
      <formula>$F74="Nic"</formula>
    </cfRule>
    <cfRule type="expression" dxfId="5051" priority="3326">
      <formula>$F74="RO-3"</formula>
    </cfRule>
    <cfRule type="expression" dxfId="5050" priority="3735">
      <formula>$F74="RO-V"</formula>
    </cfRule>
    <cfRule type="expression" dxfId="5049" priority="3709">
      <formula>$F74="RO-1"</formula>
    </cfRule>
    <cfRule type="expression" dxfId="5048" priority="3710">
      <formula>$F74="RO-2"</formula>
    </cfRule>
    <cfRule type="expression" dxfId="5047" priority="3711">
      <formula>$F74="RO-3"</formula>
    </cfRule>
    <cfRule type="expression" dxfId="5046" priority="3712">
      <formula>$F74="Nic"</formula>
    </cfRule>
    <cfRule type="expression" dxfId="5045" priority="3713">
      <formula>$F74="RO-V"</formula>
    </cfRule>
    <cfRule type="expression" dxfId="5044" priority="3714">
      <formula>$F74="RO-Z"</formula>
    </cfRule>
    <cfRule type="expression" dxfId="5043" priority="3715">
      <formula>$F74="RO-1"</formula>
    </cfRule>
    <cfRule type="expression" dxfId="5042" priority="3716">
      <formula>$F74="RO-2"</formula>
    </cfRule>
    <cfRule type="expression" dxfId="5041" priority="3717">
      <formula>$F74="RO-3"</formula>
    </cfRule>
    <cfRule type="expression" dxfId="5040" priority="3708">
      <formula>$F74="RO-Z"</formula>
    </cfRule>
    <cfRule type="expression" dxfId="5039" priority="3322">
      <formula>$F74="RO-V"</formula>
    </cfRule>
    <cfRule type="expression" dxfId="5038" priority="3325">
      <formula>$F74="RO-2"</formula>
    </cfRule>
    <cfRule type="expression" dxfId="5037" priority="3354">
      <formula>$F74="RO-3"</formula>
    </cfRule>
    <cfRule type="expression" dxfId="5036" priority="3734">
      <formula>$F74="Nic"</formula>
    </cfRule>
    <cfRule type="expression" dxfId="5035" priority="3352">
      <formula>$F74="RO-1"</formula>
    </cfRule>
    <cfRule type="expression" dxfId="5034" priority="3351">
      <formula>$F74="RO-Z"</formula>
    </cfRule>
    <cfRule type="expression" dxfId="5033" priority="3350">
      <formula>$F74="RO-V"</formula>
    </cfRule>
    <cfRule type="expression" dxfId="5032" priority="3349">
      <formula>$F74="Nic"</formula>
    </cfRule>
    <cfRule type="expression" dxfId="5031" priority="3324">
      <formula>$F74="RO-1"</formula>
    </cfRule>
    <cfRule type="expression" dxfId="5030" priority="3323">
      <formula>$F74="RO-Z"</formula>
    </cfRule>
    <cfRule type="expression" dxfId="5029" priority="3321">
      <formula>$F74="Nic"</formula>
    </cfRule>
    <cfRule type="expression" dxfId="5028" priority="3739">
      <formula>$F74="RO-3"</formula>
    </cfRule>
    <cfRule type="expression" dxfId="5027" priority="3738">
      <formula>$F74="RO-2"</formula>
    </cfRule>
    <cfRule type="expression" dxfId="5026" priority="3737">
      <formula>$F74="RO-1"</formula>
    </cfRule>
    <cfRule type="expression" dxfId="5025" priority="3736">
      <formula>$F74="RO-Z"</formula>
    </cfRule>
    <cfRule type="expression" dxfId="5024" priority="3707">
      <formula>$F74="RO-V"</formula>
    </cfRule>
    <cfRule type="expression" dxfId="5023" priority="3511">
      <formula>$F74="RO-V"</formula>
    </cfRule>
    <cfRule type="expression" dxfId="5022" priority="3706">
      <formula>$F74="Nic"</formula>
    </cfRule>
    <cfRule type="expression" dxfId="5021" priority="3510">
      <formula>$F74="Nic"</formula>
    </cfRule>
    <cfRule type="expression" dxfId="5020" priority="3512">
      <formula>$F74="RO-Z"</formula>
    </cfRule>
    <cfRule type="expression" dxfId="5019" priority="3513">
      <formula>$F74="RO-1"</formula>
    </cfRule>
    <cfRule type="expression" dxfId="5018" priority="3514">
      <formula>$F74="RO-2"</formula>
    </cfRule>
    <cfRule type="expression" dxfId="5017" priority="3515">
      <formula>$F74="RO-3"</formula>
    </cfRule>
    <cfRule type="expression" dxfId="5016" priority="3516">
      <formula>$F74="Nic"</formula>
    </cfRule>
    <cfRule type="expression" dxfId="5015" priority="3517">
      <formula>$F74="RO-V"</formula>
    </cfRule>
    <cfRule type="expression" dxfId="5014" priority="3518">
      <formula>$F74="RO-Z"</formula>
    </cfRule>
    <cfRule type="expression" dxfId="5013" priority="3519">
      <formula>$F74="RO-1"</formula>
    </cfRule>
    <cfRule type="expression" dxfId="5012" priority="3520">
      <formula>$F74="RO-2"</formula>
    </cfRule>
    <cfRule type="expression" dxfId="5011" priority="3521">
      <formula>$F74="RO-3"</formula>
    </cfRule>
  </conditionalFormatting>
  <conditionalFormatting sqref="C75:C81">
    <cfRule type="expression" dxfId="5010" priority="3704">
      <formula>$F75="RO-2"</formula>
    </cfRule>
    <cfRule type="expression" dxfId="5009" priority="3320">
      <formula>$F75="RO-3"</formula>
    </cfRule>
    <cfRule type="expression" dxfId="5008" priority="3319">
      <formula>$F75="RO-2"</formula>
    </cfRule>
    <cfRule type="expression" dxfId="5007" priority="3318">
      <formula>$F75="RO-1"</formula>
    </cfRule>
    <cfRule type="expression" dxfId="5006" priority="3313">
      <formula>$F75="RO-Z"</formula>
    </cfRule>
    <cfRule type="expression" dxfId="5005" priority="3534">
      <formula>$F75="RO-Z"</formula>
    </cfRule>
    <cfRule type="expression" dxfId="5004" priority="3733">
      <formula>$F75="RO-3"</formula>
    </cfRule>
    <cfRule type="expression" dxfId="5003" priority="3732">
      <formula>$F75="RO-2"</formula>
    </cfRule>
    <cfRule type="expression" dxfId="5002" priority="3731">
      <formula>$F75="RO-1"</formula>
    </cfRule>
    <cfRule type="expression" dxfId="5001" priority="3730">
      <formula>$F75="RO-Z"</formula>
    </cfRule>
    <cfRule type="expression" dxfId="5000" priority="3317">
      <formula>$F75="RO-Z"</formula>
    </cfRule>
    <cfRule type="expression" dxfId="4999" priority="3535">
      <formula>$F75="RO-1"</formula>
    </cfRule>
    <cfRule type="expression" dxfId="4998" priority="3536">
      <formula>$F75="RO-2"</formula>
    </cfRule>
    <cfRule type="expression" dxfId="4997" priority="3502">
      <formula>$F75="RO-Z"</formula>
    </cfRule>
    <cfRule type="expression" dxfId="4996" priority="3503">
      <formula>$F75="RO-1"</formula>
    </cfRule>
    <cfRule type="expression" dxfId="4995" priority="3537">
      <formula>$F75="RO-3"</formula>
    </cfRule>
    <cfRule type="expression" dxfId="4994" priority="3505">
      <formula>$F75="RO-3"</formula>
    </cfRule>
    <cfRule type="expression" dxfId="4993" priority="3506">
      <formula>$F75="RO-Z"</formula>
    </cfRule>
    <cfRule type="expression" dxfId="4992" priority="3507">
      <formula>$F75="RO-1"</formula>
    </cfRule>
    <cfRule type="expression" dxfId="4991" priority="3508">
      <formula>$F75="RO-2"</formula>
    </cfRule>
    <cfRule type="expression" dxfId="4990" priority="3509">
      <formula>$F75="RO-3"</formula>
    </cfRule>
    <cfRule type="expression" dxfId="4989" priority="3346">
      <formula>$F75="RO-1"</formula>
    </cfRule>
    <cfRule type="expression" dxfId="4988" priority="3504">
      <formula>$F75="RO-2"</formula>
    </cfRule>
    <cfRule type="expression" dxfId="4987" priority="3345">
      <formula>$F75="RO-Z"</formula>
    </cfRule>
    <cfRule type="expression" dxfId="4986" priority="3347">
      <formula>$F75="RO-2"</formula>
    </cfRule>
    <cfRule type="expression" dxfId="4985" priority="3705">
      <formula>$F75="RO-3"</formula>
    </cfRule>
    <cfRule type="expression" dxfId="4984" priority="3698">
      <formula>$F75="RO-Z"</formula>
    </cfRule>
    <cfRule type="expression" dxfId="4983" priority="3348">
      <formula>$F75="RO-3"</formula>
    </cfRule>
    <cfRule type="expression" dxfId="4982" priority="3699">
      <formula>$F75="RO-1"</formula>
    </cfRule>
    <cfRule type="expression" dxfId="4981" priority="3700">
      <formula>$F75="RO-2"</formula>
    </cfRule>
    <cfRule type="expression" dxfId="4980" priority="3701">
      <formula>$F75="RO-3"</formula>
    </cfRule>
    <cfRule type="expression" dxfId="4979" priority="3702">
      <formula>$F75="RO-Z"</formula>
    </cfRule>
    <cfRule type="expression" dxfId="4978" priority="3703">
      <formula>$F75="RO-1"</formula>
    </cfRule>
    <cfRule type="expression" dxfId="4977" priority="3316">
      <formula>$F75="RO-3"</formula>
    </cfRule>
    <cfRule type="expression" dxfId="4976" priority="3315">
      <formula>$F75="RO-2"</formula>
    </cfRule>
    <cfRule type="expression" dxfId="4975" priority="3314">
      <formula>$F75="RO-1"</formula>
    </cfRule>
  </conditionalFormatting>
  <conditionalFormatting sqref="C75:C88">
    <cfRule type="expression" dxfId="4974" priority="3498">
      <formula>$F75="RO-Z"</formula>
    </cfRule>
    <cfRule type="expression" dxfId="4973" priority="3499">
      <formula>$F75="RO-1"</formula>
    </cfRule>
    <cfRule type="expression" dxfId="4972" priority="3500">
      <formula>$F75="RO-2"</formula>
    </cfRule>
    <cfRule type="expression" dxfId="4971" priority="3501">
      <formula>$F75="RO-3"</formula>
    </cfRule>
    <cfRule type="expression" dxfId="4970" priority="3310">
      <formula>$F75="RO-1"</formula>
    </cfRule>
    <cfRule type="expression" dxfId="4969" priority="3309">
      <formula>$F75="RO-Z"</formula>
    </cfRule>
    <cfRule type="expression" dxfId="4968" priority="3308">
      <formula>$F75="RO-3"</formula>
    </cfRule>
    <cfRule type="expression" dxfId="4967" priority="3307">
      <formula>$F75="RO-2"</formula>
    </cfRule>
    <cfRule type="expression" dxfId="4966" priority="3306">
      <formula>$F75="RO-1"</formula>
    </cfRule>
    <cfRule type="expression" dxfId="4965" priority="3305">
      <formula>$F75="RO-Z"</formula>
    </cfRule>
    <cfRule type="expression" dxfId="4964" priority="3494">
      <formula>$F75="RO-Z"</formula>
    </cfRule>
    <cfRule type="expression" dxfId="4963" priority="3493">
      <formula>$F75="RO-3"</formula>
    </cfRule>
    <cfRule type="expression" dxfId="4962" priority="3492">
      <formula>$F75="RO-2"</formula>
    </cfRule>
    <cfRule type="expression" dxfId="4961" priority="3686">
      <formula>$F75="RO-Z"</formula>
    </cfRule>
    <cfRule type="expression" dxfId="4960" priority="3491">
      <formula>$F75="RO-1"</formula>
    </cfRule>
    <cfRule type="expression" dxfId="4959" priority="3490">
      <formula>$F75="RO-Z"</formula>
    </cfRule>
    <cfRule type="expression" dxfId="4958" priority="3693">
      <formula>$F75="RO-3"</formula>
    </cfRule>
    <cfRule type="expression" dxfId="4957" priority="3692">
      <formula>$F75="RO-2"</formula>
    </cfRule>
    <cfRule type="expression" dxfId="4956" priority="3691">
      <formula>$F75="RO-1"</formula>
    </cfRule>
    <cfRule type="expression" dxfId="4955" priority="3690">
      <formula>$F75="RO-Z"</formula>
    </cfRule>
    <cfRule type="expression" dxfId="4954" priority="3689">
      <formula>$F75="RO-3"</formula>
    </cfRule>
    <cfRule type="expression" dxfId="4953" priority="3688">
      <formula>$F75="RO-2"</formula>
    </cfRule>
    <cfRule type="expression" dxfId="4952" priority="3687">
      <formula>$F75="RO-1"</formula>
    </cfRule>
    <cfRule type="expression" dxfId="4951" priority="3312">
      <formula>$F75="RO-3"</formula>
    </cfRule>
    <cfRule type="expression" dxfId="4950" priority="3495">
      <formula>$F75="RO-1"</formula>
    </cfRule>
    <cfRule type="expression" dxfId="4949" priority="3496">
      <formula>$F75="RO-2"</formula>
    </cfRule>
    <cfRule type="expression" dxfId="4948" priority="3311">
      <formula>$F75="RO-2"</formula>
    </cfRule>
    <cfRule type="expression" dxfId="4947" priority="3497">
      <formula>$F75="RO-3"</formula>
    </cfRule>
  </conditionalFormatting>
  <conditionalFormatting sqref="C90">
    <cfRule type="expression" dxfId="4946" priority="3675">
      <formula>$F90="RO-V"</formula>
    </cfRule>
    <cfRule type="expression" dxfId="4945" priority="3676">
      <formula>$F90="RO-Z"</formula>
    </cfRule>
    <cfRule type="expression" dxfId="4944" priority="3677">
      <formula>$F90="RO-1"</formula>
    </cfRule>
    <cfRule type="expression" dxfId="4943" priority="3678">
      <formula>$F90="RO-2"</formula>
    </cfRule>
    <cfRule type="expression" dxfId="4942" priority="3679">
      <formula>$F90="RO-3"</formula>
    </cfRule>
    <cfRule type="expression" dxfId="4941" priority="3680">
      <formula>$F90="Nic"</formula>
    </cfRule>
    <cfRule type="expression" dxfId="4940" priority="3681">
      <formula>$F90="RO-V"</formula>
    </cfRule>
    <cfRule type="expression" dxfId="4939" priority="3661">
      <formula>$F90="RO-1"</formula>
    </cfRule>
    <cfRule type="expression" dxfId="4938" priority="3434">
      <formula>$F90="RO-Z"</formula>
    </cfRule>
    <cfRule type="expression" dxfId="4937" priority="3435">
      <formula>$F90="RO-1"</formula>
    </cfRule>
    <cfRule type="expression" dxfId="4936" priority="3436">
      <formula>$F90="RO-2"</formula>
    </cfRule>
    <cfRule type="expression" dxfId="4935" priority="3437">
      <formula>$F90="RO-3"</formula>
    </cfRule>
    <cfRule type="expression" dxfId="4934" priority="3438">
      <formula>$F90="RO-Z"</formula>
    </cfRule>
    <cfRule type="expression" dxfId="4933" priority="3439">
      <formula>$F90="RO-1"</formula>
    </cfRule>
    <cfRule type="expression" dxfId="4932" priority="3440">
      <formula>$F90="RO-2"</formula>
    </cfRule>
    <cfRule type="expression" dxfId="4931" priority="3441">
      <formula>$F90="RO-3"</formula>
    </cfRule>
    <cfRule type="expression" dxfId="4930" priority="3442">
      <formula>$F90="RO-Z"</formula>
    </cfRule>
    <cfRule type="expression" dxfId="4929" priority="3443">
      <formula>$F90="RO-1"</formula>
    </cfRule>
    <cfRule type="expression" dxfId="4928" priority="3444">
      <formula>$F90="RO-2"</formula>
    </cfRule>
    <cfRule type="expression" dxfId="4927" priority="3445">
      <formula>$F90="RO-3"</formula>
    </cfRule>
    <cfRule type="expression" dxfId="4926" priority="3446">
      <formula>$F90="RO-Z"</formula>
    </cfRule>
    <cfRule type="expression" dxfId="4925" priority="3447">
      <formula>$F90="RO-1"</formula>
    </cfRule>
    <cfRule type="expression" dxfId="4924" priority="3448">
      <formula>$F90="RO-2"</formula>
    </cfRule>
    <cfRule type="expression" dxfId="4923" priority="3449">
      <formula>$F90="RO-3"</formula>
    </cfRule>
    <cfRule type="expression" dxfId="4922" priority="3450">
      <formula>$F90="Nic"</formula>
    </cfRule>
    <cfRule type="expression" dxfId="4921" priority="3451">
      <formula>$F90="RO-V"</formula>
    </cfRule>
    <cfRule type="expression" dxfId="4920" priority="3452">
      <formula>$F90="RO-Z"</formula>
    </cfRule>
    <cfRule type="expression" dxfId="4919" priority="3453">
      <formula>$F90="RO-1"</formula>
    </cfRule>
    <cfRule type="expression" dxfId="4918" priority="3454">
      <formula>$F90="RO-2"</formula>
    </cfRule>
    <cfRule type="expression" dxfId="4917" priority="3456">
      <formula>$F90="Nic"</formula>
    </cfRule>
    <cfRule type="expression" dxfId="4916" priority="3457">
      <formula>$F90="RO-V"</formula>
    </cfRule>
    <cfRule type="expression" dxfId="4915" priority="3458">
      <formula>$F90="RO-Z"</formula>
    </cfRule>
    <cfRule type="expression" dxfId="4914" priority="3459">
      <formula>$F90="RO-1"</formula>
    </cfRule>
    <cfRule type="expression" dxfId="4913" priority="3460">
      <formula>$F90="RO-2"</formula>
    </cfRule>
    <cfRule type="expression" dxfId="4912" priority="3461">
      <formula>$F90="RO-3"</formula>
    </cfRule>
    <cfRule type="expression" dxfId="4911" priority="3462">
      <formula>$F90="Nic"</formula>
    </cfRule>
    <cfRule type="expression" dxfId="4910" priority="3463">
      <formula>$F90="RO-V"</formula>
    </cfRule>
    <cfRule type="expression" dxfId="4909" priority="3464">
      <formula>$F90="RO-Z"</formula>
    </cfRule>
    <cfRule type="expression" dxfId="4908" priority="3465">
      <formula>$F90="RO-1"</formula>
    </cfRule>
    <cfRule type="expression" dxfId="4907" priority="3466">
      <formula>$F90="RO-2"</formula>
    </cfRule>
    <cfRule type="expression" dxfId="4906" priority="3467">
      <formula>$F90="RO-3"</formula>
    </cfRule>
    <cfRule type="expression" dxfId="4905" priority="3468">
      <formula>$F90="Nic"</formula>
    </cfRule>
    <cfRule type="expression" dxfId="4904" priority="3469">
      <formula>$F90="RO-V"</formula>
    </cfRule>
    <cfRule type="expression" dxfId="4903" priority="3304">
      <formula>$F90="RO-3"</formula>
    </cfRule>
    <cfRule type="expression" dxfId="4902" priority="3303">
      <formula>$F90="RO-2"</formula>
    </cfRule>
    <cfRule type="expression" dxfId="4901" priority="3302">
      <formula>$F90="RO-1"</formula>
    </cfRule>
    <cfRule type="expression" dxfId="4900" priority="3301">
      <formula>$F90="RO-Z"</formula>
    </cfRule>
    <cfRule type="expression" dxfId="4899" priority="3300">
      <formula>$F90="RO-V"</formula>
    </cfRule>
    <cfRule type="expression" dxfId="4898" priority="3299">
      <formula>$F90="Nic"</formula>
    </cfRule>
    <cfRule type="expression" dxfId="4897" priority="3298">
      <formula>$F90="RO-3"</formula>
    </cfRule>
    <cfRule type="expression" dxfId="4896" priority="3297">
      <formula>$F90="RO-2"</formula>
    </cfRule>
    <cfRule type="expression" dxfId="4895" priority="3296">
      <formula>$F90="RO-1"</formula>
    </cfRule>
    <cfRule type="expression" dxfId="4894" priority="3295">
      <formula>$F90="RO-Z"</formula>
    </cfRule>
    <cfRule type="expression" dxfId="4893" priority="3294">
      <formula>$F90="RO-V"</formula>
    </cfRule>
    <cfRule type="expression" dxfId="4892" priority="3293">
      <formula>$F90="Nic"</formula>
    </cfRule>
    <cfRule type="expression" dxfId="4891" priority="3292">
      <formula>$F90="RO-3"</formula>
    </cfRule>
    <cfRule type="expression" dxfId="4890" priority="3291">
      <formula>$F90="RO-2"</formula>
    </cfRule>
    <cfRule type="expression" dxfId="4889" priority="3290">
      <formula>$F90="RO-1"</formula>
    </cfRule>
    <cfRule type="expression" dxfId="4888" priority="3289">
      <formula>$F90="RO-Z"</formula>
    </cfRule>
    <cfRule type="expression" dxfId="4887" priority="3288">
      <formula>$F90="RO-3"</formula>
    </cfRule>
    <cfRule type="expression" dxfId="4886" priority="3287">
      <formula>$F90="RO-2"</formula>
    </cfRule>
    <cfRule type="expression" dxfId="4885" priority="3286">
      <formula>$F90="RO-1"</formula>
    </cfRule>
    <cfRule type="expression" dxfId="4884" priority="3285">
      <formula>$F90="RO-Z"</formula>
    </cfRule>
    <cfRule type="expression" dxfId="4883" priority="3284">
      <formula>$F90="RO-V"</formula>
    </cfRule>
    <cfRule type="expression" dxfId="4882" priority="3283">
      <formula>$F90="Nic"</formula>
    </cfRule>
    <cfRule type="expression" dxfId="4881" priority="3282">
      <formula>$F90="RO-3"</formula>
    </cfRule>
    <cfRule type="expression" dxfId="4880" priority="3281">
      <formula>$F90="RO-2"</formula>
    </cfRule>
    <cfRule type="expression" dxfId="4879" priority="3280">
      <formula>$F90="RO-1"</formula>
    </cfRule>
    <cfRule type="expression" dxfId="4878" priority="3279">
      <formula>$F90="RO-Z"</formula>
    </cfRule>
    <cfRule type="expression" dxfId="4877" priority="3278">
      <formula>$F90="RO-V"</formula>
    </cfRule>
    <cfRule type="expression" dxfId="4876" priority="3277">
      <formula>$F90="Nic"</formula>
    </cfRule>
    <cfRule type="expression" dxfId="4875" priority="3276">
      <formula>$F90="RO-3"</formula>
    </cfRule>
    <cfRule type="expression" dxfId="4874" priority="3275">
      <formula>$F90="RO-2"</formula>
    </cfRule>
    <cfRule type="expression" dxfId="4873" priority="3274">
      <formula>$F90="RO-1"</formula>
    </cfRule>
    <cfRule type="expression" dxfId="4872" priority="3470">
      <formula>$F90="RO-Z"</formula>
    </cfRule>
    <cfRule type="expression" dxfId="4871" priority="3273">
      <formula>$F90="RO-Z"</formula>
    </cfRule>
    <cfRule type="expression" dxfId="4870" priority="3272">
      <formula>$F90="RO-V"</formula>
    </cfRule>
    <cfRule type="expression" dxfId="4869" priority="3271">
      <formula>$F90="Nic"</formula>
    </cfRule>
    <cfRule type="expression" dxfId="4868" priority="3270">
      <formula>$F90="RO-3"</formula>
    </cfRule>
    <cfRule type="expression" dxfId="4867" priority="3269">
      <formula>$F90="RO-2"</formula>
    </cfRule>
    <cfRule type="expression" dxfId="4866" priority="3268">
      <formula>$F90="RO-1"</formula>
    </cfRule>
    <cfRule type="expression" dxfId="4865" priority="3267">
      <formula>$F90="RO-Z"</formula>
    </cfRule>
    <cfRule type="expression" dxfId="4864" priority="3266">
      <formula>$F90="RO-V"</formula>
    </cfRule>
    <cfRule type="expression" dxfId="4863" priority="3265">
      <formula>$F90="Nic"</formula>
    </cfRule>
    <cfRule type="expression" dxfId="4862" priority="3264">
      <formula>$F90="RO-3"</formula>
    </cfRule>
    <cfRule type="expression" dxfId="4861" priority="3263">
      <formula>$F90="RO-2"</formula>
    </cfRule>
    <cfRule type="expression" dxfId="4860" priority="3262">
      <formula>$F90="RO-1"</formula>
    </cfRule>
    <cfRule type="expression" dxfId="4859" priority="3261">
      <formula>$F90="RO-Z"</formula>
    </cfRule>
    <cfRule type="expression" dxfId="4858" priority="3260">
      <formula>$F90="RO-3"</formula>
    </cfRule>
    <cfRule type="expression" dxfId="4857" priority="3259">
      <formula>$F90="RO-2"</formula>
    </cfRule>
    <cfRule type="expression" dxfId="4856" priority="3258">
      <formula>$F90="RO-1"</formula>
    </cfRule>
    <cfRule type="expression" dxfId="4855" priority="3257">
      <formula>$F90="RO-Z"</formula>
    </cfRule>
    <cfRule type="expression" dxfId="4854" priority="3256">
      <formula>$F90="RO-3"</formula>
    </cfRule>
    <cfRule type="expression" dxfId="4853" priority="3255">
      <formula>$F90="RO-2"</formula>
    </cfRule>
    <cfRule type="expression" dxfId="4852" priority="3254">
      <formula>$F90="RO-1"</formula>
    </cfRule>
    <cfRule type="expression" dxfId="4851" priority="3253">
      <formula>$F90="RO-Z"</formula>
    </cfRule>
    <cfRule type="expression" dxfId="4850" priority="3252">
      <formula>$F90="RO-3"</formula>
    </cfRule>
    <cfRule type="expression" dxfId="4849" priority="3251">
      <formula>$F90="RO-2"</formula>
    </cfRule>
    <cfRule type="expression" dxfId="4848" priority="3471">
      <formula>$F90="RO-1"</formula>
    </cfRule>
    <cfRule type="expression" dxfId="4847" priority="3249">
      <formula>$F90="RO-Z"</formula>
    </cfRule>
    <cfRule type="expression" dxfId="4846" priority="3472">
      <formula>$F90="RO-2"</formula>
    </cfRule>
    <cfRule type="expression" dxfId="4845" priority="3473">
      <formula>$F90="RO-3"</formula>
    </cfRule>
    <cfRule type="expression" dxfId="4844" priority="3474">
      <formula>$F90="RO-Z"</formula>
    </cfRule>
    <cfRule type="expression" dxfId="4843" priority="3475">
      <formula>$F90="RO-1"</formula>
    </cfRule>
    <cfRule type="expression" dxfId="4842" priority="3476">
      <formula>$F90="RO-2"</formula>
    </cfRule>
    <cfRule type="expression" dxfId="4841" priority="3477">
      <formula>$F90="RO-3"</formula>
    </cfRule>
    <cfRule type="expression" dxfId="4840" priority="3478">
      <formula>$F90="Nic"</formula>
    </cfRule>
    <cfRule type="expression" dxfId="4839" priority="3479">
      <formula>$F90="RO-V"</formula>
    </cfRule>
    <cfRule type="expression" dxfId="4838" priority="3480">
      <formula>$F90="RO-Z"</formula>
    </cfRule>
    <cfRule type="expression" dxfId="4837" priority="3481">
      <formula>$F90="RO-1"</formula>
    </cfRule>
    <cfRule type="expression" dxfId="4836" priority="3482">
      <formula>$F90="RO-2"</formula>
    </cfRule>
    <cfRule type="expression" dxfId="4835" priority="3483">
      <formula>$F90="RO-3"</formula>
    </cfRule>
    <cfRule type="expression" dxfId="4834" priority="3484">
      <formula>$F90="Nic"</formula>
    </cfRule>
    <cfRule type="expression" dxfId="4833" priority="3485">
      <formula>$F90="RO-V"</formula>
    </cfRule>
    <cfRule type="expression" dxfId="4832" priority="3486">
      <formula>$F90="RO-Z"</formula>
    </cfRule>
    <cfRule type="expression" dxfId="4831" priority="3487">
      <formula>$F90="RO-1"</formula>
    </cfRule>
    <cfRule type="expression" dxfId="4830" priority="3488">
      <formula>$F90="RO-2"</formula>
    </cfRule>
    <cfRule type="expression" dxfId="4829" priority="3489">
      <formula>$F90="RO-3"</formula>
    </cfRule>
    <cfRule type="expression" dxfId="4828" priority="3433">
      <formula>$F90="RO-3"</formula>
    </cfRule>
    <cfRule type="expression" dxfId="4827" priority="3432">
      <formula>$F90="RO-2"</formula>
    </cfRule>
    <cfRule type="expression" dxfId="4826" priority="3431">
      <formula>$F90="RO-1"</formula>
    </cfRule>
    <cfRule type="expression" dxfId="4825" priority="3430">
      <formula>$F90="RO-Z"</formula>
    </cfRule>
    <cfRule type="expression" dxfId="4824" priority="3455">
      <formula>$F90="RO-3"</formula>
    </cfRule>
    <cfRule type="expression" dxfId="4823" priority="3626">
      <formula>$F90="RO-Z"</formula>
    </cfRule>
    <cfRule type="expression" dxfId="4822" priority="3627">
      <formula>$F90="RO-1"</formula>
    </cfRule>
    <cfRule type="expression" dxfId="4821" priority="3628">
      <formula>$F90="RO-2"</formula>
    </cfRule>
    <cfRule type="expression" dxfId="4820" priority="3629">
      <formula>$F90="RO-3"</formula>
    </cfRule>
    <cfRule type="expression" dxfId="4819" priority="3630">
      <formula>$F90="RO-Z"</formula>
    </cfRule>
    <cfRule type="expression" dxfId="4818" priority="3631">
      <formula>$F90="RO-1"</formula>
    </cfRule>
    <cfRule type="expression" dxfId="4817" priority="3632">
      <formula>$F90="RO-2"</formula>
    </cfRule>
    <cfRule type="expression" dxfId="4816" priority="3633">
      <formula>$F90="RO-3"</formula>
    </cfRule>
    <cfRule type="expression" dxfId="4815" priority="3634">
      <formula>$F90="RO-Z"</formula>
    </cfRule>
    <cfRule type="expression" dxfId="4814" priority="3635">
      <formula>$F90="RO-1"</formula>
    </cfRule>
    <cfRule type="expression" dxfId="4813" priority="3636">
      <formula>$F90="RO-2"</formula>
    </cfRule>
    <cfRule type="expression" dxfId="4812" priority="3637">
      <formula>$F90="RO-3"</formula>
    </cfRule>
    <cfRule type="expression" dxfId="4811" priority="3638">
      <formula>$F90="RO-Z"</formula>
    </cfRule>
    <cfRule type="expression" dxfId="4810" priority="3639">
      <formula>$F90="RO-1"</formula>
    </cfRule>
    <cfRule type="expression" dxfId="4809" priority="3640">
      <formula>$F90="RO-2"</formula>
    </cfRule>
    <cfRule type="expression" dxfId="4808" priority="3250">
      <formula>$F90="RO-1"</formula>
    </cfRule>
    <cfRule type="expression" dxfId="4807" priority="3641">
      <formula>$F90="RO-3"</formula>
    </cfRule>
    <cfRule type="expression" dxfId="4806" priority="3642">
      <formula>$F90="RO-Z"</formula>
    </cfRule>
    <cfRule type="expression" dxfId="4805" priority="3643">
      <formula>$F90="RO-1"</formula>
    </cfRule>
    <cfRule type="expression" dxfId="4804" priority="3644">
      <formula>$F90="RO-2"</formula>
    </cfRule>
    <cfRule type="expression" dxfId="4803" priority="3645">
      <formula>$F90="RO-3"</formula>
    </cfRule>
    <cfRule type="expression" dxfId="4802" priority="3646">
      <formula>$F90="Nic"</formula>
    </cfRule>
    <cfRule type="expression" dxfId="4801" priority="3647">
      <formula>$F90="RO-V"</formula>
    </cfRule>
    <cfRule type="expression" dxfId="4800" priority="3648">
      <formula>$F90="RO-Z"</formula>
    </cfRule>
    <cfRule type="expression" dxfId="4799" priority="3649">
      <formula>$F90="RO-1"</formula>
    </cfRule>
    <cfRule type="expression" dxfId="4798" priority="3650">
      <formula>$F90="RO-2"</formula>
    </cfRule>
    <cfRule type="expression" dxfId="4797" priority="3651">
      <formula>$F90="RO-3"</formula>
    </cfRule>
    <cfRule type="expression" dxfId="4796" priority="3652">
      <formula>$F90="Nic"</formula>
    </cfRule>
    <cfRule type="expression" dxfId="4795" priority="3653">
      <formula>$F90="RO-V"</formula>
    </cfRule>
    <cfRule type="expression" dxfId="4794" priority="3654">
      <formula>$F90="RO-Z"</formula>
    </cfRule>
    <cfRule type="expression" dxfId="4793" priority="3655">
      <formula>$F90="RO-1"</formula>
    </cfRule>
    <cfRule type="expression" dxfId="4792" priority="3656">
      <formula>$F90="RO-2"</formula>
    </cfRule>
    <cfRule type="expression" dxfId="4791" priority="3657">
      <formula>$F90="RO-3"</formula>
    </cfRule>
    <cfRule type="expression" dxfId="4790" priority="3658">
      <formula>$F90="Nic"</formula>
    </cfRule>
    <cfRule type="expression" dxfId="4789" priority="3659">
      <formula>$F90="RO-V"</formula>
    </cfRule>
    <cfRule type="expression" dxfId="4788" priority="3662">
      <formula>$F90="RO-2"</formula>
    </cfRule>
    <cfRule type="expression" dxfId="4787" priority="3663">
      <formula>$F90="RO-3"</formula>
    </cfRule>
    <cfRule type="expression" dxfId="4786" priority="3664">
      <formula>$F90="Nic"</formula>
    </cfRule>
    <cfRule type="expression" dxfId="4785" priority="3665">
      <formula>$F90="RO-V"</formula>
    </cfRule>
    <cfRule type="expression" dxfId="4784" priority="3666">
      <formula>$F90="RO-Z"</formula>
    </cfRule>
    <cfRule type="expression" dxfId="4783" priority="3667">
      <formula>$F90="RO-1"</formula>
    </cfRule>
    <cfRule type="expression" dxfId="4782" priority="3668">
      <formula>$F90="RO-2"</formula>
    </cfRule>
    <cfRule type="expression" dxfId="4781" priority="3669">
      <formula>$F90="RO-3"</formula>
    </cfRule>
    <cfRule type="expression" dxfId="4780" priority="3670">
      <formula>$F90="RO-Z"</formula>
    </cfRule>
    <cfRule type="expression" dxfId="4779" priority="3671">
      <formula>$F90="RO-1"</formula>
    </cfRule>
    <cfRule type="expression" dxfId="4778" priority="3672">
      <formula>$F90="RO-2"</formula>
    </cfRule>
    <cfRule type="expression" dxfId="4777" priority="3673">
      <formula>$F90="RO-3"</formula>
    </cfRule>
    <cfRule type="expression" dxfId="4776" priority="3674">
      <formula>$F90="Nic"</formula>
    </cfRule>
    <cfRule type="expression" dxfId="4775" priority="3660">
      <formula>$F90="RO-Z"</formula>
    </cfRule>
  </conditionalFormatting>
  <conditionalFormatting sqref="C63:D63">
    <cfRule type="expression" dxfId="4774" priority="2989">
      <formula>$F63="RO-2"</formula>
    </cfRule>
    <cfRule type="expression" dxfId="4773" priority="2988">
      <formula>$F63="RO-1"</formula>
    </cfRule>
    <cfRule type="expression" dxfId="4772" priority="2987">
      <formula>$F63="RO-Z"</formula>
    </cfRule>
  </conditionalFormatting>
  <conditionalFormatting sqref="C70:D70">
    <cfRule type="expression" dxfId="4771" priority="3187">
      <formula>$F70="RO-2"</formula>
    </cfRule>
    <cfRule type="expression" dxfId="4770" priority="3186">
      <formula>$F70="RO-1"</formula>
    </cfRule>
    <cfRule type="expression" dxfId="4769" priority="3185">
      <formula>$F70="RO-Z"</formula>
    </cfRule>
    <cfRule type="expression" dxfId="4768" priority="3188">
      <formula>$F70="RO-3"</formula>
    </cfRule>
  </conditionalFormatting>
  <conditionalFormatting sqref="C75:D88">
    <cfRule type="expression" dxfId="4767" priority="3080">
      <formula>$F75="RO-3"</formula>
    </cfRule>
    <cfRule type="expression" dxfId="4766" priority="3079">
      <formula>$F75="RO-2"</formula>
    </cfRule>
    <cfRule type="expression" dxfId="4765" priority="3078">
      <formula>$F75="RO-1"</formula>
    </cfRule>
    <cfRule type="expression" dxfId="4764" priority="3077">
      <formula>$F75="RO-Z"</formula>
    </cfRule>
  </conditionalFormatting>
  <conditionalFormatting sqref="C90:D90">
    <cfRule type="expression" dxfId="4763" priority="3068">
      <formula>$F90="RO-3"</formula>
    </cfRule>
    <cfRule type="expression" dxfId="4762" priority="3067">
      <formula>$F90="RO-2"</formula>
    </cfRule>
    <cfRule type="expression" dxfId="4761" priority="3066">
      <formula>$F90="RO-1"</formula>
    </cfRule>
    <cfRule type="expression" dxfId="4760" priority="3065">
      <formula>$F90="RO-Z"</formula>
    </cfRule>
  </conditionalFormatting>
  <conditionalFormatting sqref="D54:D61">
    <cfRule type="expression" dxfId="4759" priority="2985">
      <formula>$F54="RO-2"</formula>
    </cfRule>
    <cfRule type="expression" dxfId="4758" priority="2986">
      <formula>$F54="RO-3"</formula>
    </cfRule>
    <cfRule type="expression" dxfId="4757" priority="1353">
      <formula>$F54="RO-V"</formula>
    </cfRule>
    <cfRule type="expression" dxfId="4756" priority="1352">
      <formula>$F54="Nic"</formula>
    </cfRule>
    <cfRule type="expression" dxfId="4755" priority="1351">
      <formula>$F54="RO-3"</formula>
    </cfRule>
    <cfRule type="expression" dxfId="4754" priority="1350">
      <formula>$F54="RO-2"</formula>
    </cfRule>
    <cfRule type="expression" dxfId="4753" priority="1349">
      <formula>$F54="RO-1"</formula>
    </cfRule>
    <cfRule type="expression" dxfId="4752" priority="1348">
      <formula>$F54="RO-Z"</formula>
    </cfRule>
    <cfRule type="expression" dxfId="4751" priority="1347">
      <formula>$F54="RO-V"</formula>
    </cfRule>
    <cfRule type="expression" dxfId="4750" priority="1346">
      <formula>$F54="Nic"</formula>
    </cfRule>
    <cfRule type="expression" dxfId="4749" priority="2984">
      <formula>$F54="RO-1"</formula>
    </cfRule>
    <cfRule type="expression" dxfId="4748" priority="1637">
      <formula>$F54="RO-3"</formula>
    </cfRule>
    <cfRule type="expression" dxfId="4747" priority="1636">
      <formula>$F54="RO-2"</formula>
    </cfRule>
    <cfRule type="expression" dxfId="4746" priority="1635">
      <formula>$F54="RO-1"</formula>
    </cfRule>
    <cfRule type="expression" dxfId="4745" priority="1634">
      <formula>$F54="RO-Z"</formula>
    </cfRule>
    <cfRule type="expression" dxfId="4744" priority="1633">
      <formula>$F54="RO-V"</formula>
    </cfRule>
    <cfRule type="expression" dxfId="4743" priority="1632">
      <formula>$F54="Nic"</formula>
    </cfRule>
    <cfRule type="expression" dxfId="4742" priority="1621">
      <formula>$F54="RO-3"</formula>
    </cfRule>
    <cfRule type="expression" dxfId="4741" priority="1620">
      <formula>$F54="RO-2"</formula>
    </cfRule>
    <cfRule type="expression" dxfId="4740" priority="1619">
      <formula>$F54="RO-1"</formula>
    </cfRule>
    <cfRule type="expression" dxfId="4739" priority="1618">
      <formula>$F54="RO-Z"</formula>
    </cfRule>
    <cfRule type="expression" dxfId="4738" priority="1617">
      <formula>$F54="RO-V"</formula>
    </cfRule>
    <cfRule type="expression" dxfId="4737" priority="1616">
      <formula>$F54="Nic"</formula>
    </cfRule>
    <cfRule type="expression" dxfId="4736" priority="1615">
      <formula>$F54="RO-3"</formula>
    </cfRule>
    <cfRule type="expression" dxfId="4735" priority="1614">
      <formula>$F54="RO-2"</formula>
    </cfRule>
    <cfRule type="expression" dxfId="4734" priority="1613">
      <formula>$F54="RO-1"</formula>
    </cfRule>
    <cfRule type="expression" dxfId="4733" priority="1612">
      <formula>$F54="RO-Z"</formula>
    </cfRule>
    <cfRule type="expression" dxfId="4732" priority="1611">
      <formula>$F54="RO-V"</formula>
    </cfRule>
    <cfRule type="expression" dxfId="4731" priority="1610">
      <formula>$F54="Nic"</formula>
    </cfRule>
    <cfRule type="expression" dxfId="4730" priority="1109">
      <formula>$F54="RO-3"</formula>
    </cfRule>
    <cfRule type="expression" dxfId="4729" priority="1108">
      <formula>$F54="RO-2"</formula>
    </cfRule>
    <cfRule type="expression" dxfId="4728" priority="1107">
      <formula>$F54="RO-1"</formula>
    </cfRule>
    <cfRule type="expression" dxfId="4727" priority="1106">
      <formula>$F54="RO-Z"</formula>
    </cfRule>
    <cfRule type="expression" dxfId="4726" priority="1105">
      <formula>$F54="RO-V"</formula>
    </cfRule>
    <cfRule type="expression" dxfId="4725" priority="1104">
      <formula>$F54="Nic"</formula>
    </cfRule>
    <cfRule type="expression" dxfId="4724" priority="1093">
      <formula>$F54="RO-3"</formula>
    </cfRule>
    <cfRule type="expression" dxfId="4723" priority="1092">
      <formula>$F54="RO-2"</formula>
    </cfRule>
    <cfRule type="expression" dxfId="4722" priority="1091">
      <formula>$F54="RO-1"</formula>
    </cfRule>
    <cfRule type="expression" dxfId="4721" priority="1090">
      <formula>$F54="RO-Z"</formula>
    </cfRule>
    <cfRule type="expression" dxfId="4720" priority="1089">
      <formula>$F54="RO-V"</formula>
    </cfRule>
    <cfRule type="expression" dxfId="4719" priority="1088">
      <formula>$F54="Nic"</formula>
    </cfRule>
    <cfRule type="expression" dxfId="4718" priority="1087">
      <formula>$F54="RO-3"</formula>
    </cfRule>
    <cfRule type="expression" dxfId="4717" priority="1086">
      <formula>$F54="RO-2"</formula>
    </cfRule>
    <cfRule type="expression" dxfId="4716" priority="1085">
      <formula>$F54="RO-1"</formula>
    </cfRule>
    <cfRule type="expression" dxfId="4715" priority="1084">
      <formula>$F54="RO-Z"</formula>
    </cfRule>
    <cfRule type="expression" dxfId="4714" priority="1083">
      <formula>$F54="RO-V"</formula>
    </cfRule>
    <cfRule type="expression" dxfId="4713" priority="1082">
      <formula>$F54="Nic"</formula>
    </cfRule>
    <cfRule type="expression" dxfId="4712" priority="2696">
      <formula>$F54="Nic"</formula>
    </cfRule>
    <cfRule type="expression" dxfId="4711" priority="2697">
      <formula>$F54="RO-V"</formula>
    </cfRule>
    <cfRule type="expression" dxfId="4710" priority="2698">
      <formula>$F54="RO-Z"</formula>
    </cfRule>
    <cfRule type="expression" dxfId="4709" priority="2699">
      <formula>$F54="RO-1"</formula>
    </cfRule>
    <cfRule type="expression" dxfId="4708" priority="2700">
      <formula>$F54="RO-2"</formula>
    </cfRule>
    <cfRule type="expression" dxfId="4707" priority="2701">
      <formula>$F54="RO-3"</formula>
    </cfRule>
    <cfRule type="expression" dxfId="4706" priority="2702">
      <formula>$F54="Nic"</formula>
    </cfRule>
    <cfRule type="expression" dxfId="4705" priority="2703">
      <formula>$F54="RO-V"</formula>
    </cfRule>
    <cfRule type="expression" dxfId="4704" priority="2704">
      <formula>$F54="RO-Z"</formula>
    </cfRule>
    <cfRule type="expression" dxfId="4703" priority="2705">
      <formula>$F54="RO-1"</formula>
    </cfRule>
    <cfRule type="expression" dxfId="4702" priority="2706">
      <formula>$F54="RO-2"</formula>
    </cfRule>
    <cfRule type="expression" dxfId="4701" priority="2707">
      <formula>$F54="RO-3"</formula>
    </cfRule>
    <cfRule type="expression" dxfId="4700" priority="2718">
      <formula>$F54="Nic"</formula>
    </cfRule>
    <cfRule type="expression" dxfId="4699" priority="2719">
      <formula>$F54="RO-V"</formula>
    </cfRule>
    <cfRule type="expression" dxfId="4698" priority="2720">
      <formula>$F54="RO-Z"</formula>
    </cfRule>
    <cfRule type="expression" dxfId="4697" priority="2721">
      <formula>$F54="RO-1"</formula>
    </cfRule>
    <cfRule type="expression" dxfId="4696" priority="2722">
      <formula>$F54="RO-2"</formula>
    </cfRule>
    <cfRule type="expression" dxfId="4695" priority="2723">
      <formula>$F54="RO-3"</formula>
    </cfRule>
    <cfRule type="expression" dxfId="4694" priority="1371">
      <formula>$F54="RO-1"</formula>
    </cfRule>
    <cfRule type="expression" dxfId="4693" priority="2959">
      <formula>$F54="Nic"</formula>
    </cfRule>
    <cfRule type="expression" dxfId="4692" priority="2960">
      <formula>$F54="RO-V"</formula>
    </cfRule>
    <cfRule type="expression" dxfId="4691" priority="2961">
      <formula>$F54="RO-Z"</formula>
    </cfRule>
    <cfRule type="expression" dxfId="4690" priority="2962">
      <formula>$F54="RO-1"</formula>
    </cfRule>
    <cfRule type="expression" dxfId="4689" priority="2963">
      <formula>$F54="RO-2"</formula>
    </cfRule>
    <cfRule type="expression" dxfId="4688" priority="2964">
      <formula>$F54="RO-3"</formula>
    </cfRule>
    <cfRule type="expression" dxfId="4687" priority="2965">
      <formula>$F54="Nic"</formula>
    </cfRule>
    <cfRule type="expression" dxfId="4686" priority="2966">
      <formula>$F54="RO-V"</formula>
    </cfRule>
    <cfRule type="expression" dxfId="4685" priority="2967">
      <formula>$F54="RO-Z"</formula>
    </cfRule>
    <cfRule type="expression" dxfId="4684" priority="2968">
      <formula>$F54="RO-1"</formula>
    </cfRule>
    <cfRule type="expression" dxfId="4683" priority="2969">
      <formula>$F54="RO-2"</formula>
    </cfRule>
    <cfRule type="expression" dxfId="4682" priority="2970">
      <formula>$F54="RO-3"</formula>
    </cfRule>
    <cfRule type="expression" dxfId="4681" priority="2981">
      <formula>$F54="Nic"</formula>
    </cfRule>
    <cfRule type="expression" dxfId="4680" priority="2982">
      <formula>$F54="RO-V"</formula>
    </cfRule>
    <cfRule type="expression" dxfId="4679" priority="2983">
      <formula>$F54="RO-Z"</formula>
    </cfRule>
    <cfRule type="expression" dxfId="4678" priority="3221">
      <formula>$F54="Nic"</formula>
    </cfRule>
    <cfRule type="expression" dxfId="4677" priority="3222">
      <formula>$F54="RO-V"</formula>
    </cfRule>
    <cfRule type="expression" dxfId="4676" priority="3223">
      <formula>$F54="RO-Z"</formula>
    </cfRule>
    <cfRule type="expression" dxfId="4675" priority="3224">
      <formula>$F54="RO-1"</formula>
    </cfRule>
    <cfRule type="expression" dxfId="4674" priority="3225">
      <formula>$F54="RO-2"</formula>
    </cfRule>
    <cfRule type="expression" dxfId="4673" priority="3226">
      <formula>$F54="RO-3"</formula>
    </cfRule>
    <cfRule type="expression" dxfId="4672" priority="3227">
      <formula>$F54="Nic"</formula>
    </cfRule>
    <cfRule type="expression" dxfId="4671" priority="3228">
      <formula>$F54="RO-V"</formula>
    </cfRule>
    <cfRule type="expression" dxfId="4670" priority="3229">
      <formula>$F54="RO-Z"</formula>
    </cfRule>
    <cfRule type="expression" dxfId="4669" priority="3230">
      <formula>$F54="RO-1"</formula>
    </cfRule>
    <cfRule type="expression" dxfId="4668" priority="3231">
      <formula>$F54="RO-2"</formula>
    </cfRule>
    <cfRule type="expression" dxfId="4667" priority="3232">
      <formula>$F54="RO-3"</formula>
    </cfRule>
    <cfRule type="expression" dxfId="4666" priority="3243">
      <formula>$F54="Nic"</formula>
    </cfRule>
    <cfRule type="expression" dxfId="4665" priority="3244">
      <formula>$F54="RO-V"</formula>
    </cfRule>
    <cfRule type="expression" dxfId="4664" priority="3245">
      <formula>$F54="RO-Z"</formula>
    </cfRule>
    <cfRule type="expression" dxfId="4663" priority="3246">
      <formula>$F54="RO-1"</formula>
    </cfRule>
    <cfRule type="expression" dxfId="4662" priority="3247">
      <formula>$F54="RO-2"</formula>
    </cfRule>
    <cfRule type="expression" dxfId="4661" priority="3248">
      <formula>$F54="RO-3"</formula>
    </cfRule>
    <cfRule type="expression" dxfId="4660" priority="1373">
      <formula>$F54="RO-3"</formula>
    </cfRule>
    <cfRule type="expression" dxfId="4659" priority="1372">
      <formula>$F54="RO-2"</formula>
    </cfRule>
    <cfRule type="expression" dxfId="4658" priority="1370">
      <formula>$F54="RO-Z"</formula>
    </cfRule>
    <cfRule type="expression" dxfId="4657" priority="1369">
      <formula>$F54="RO-V"</formula>
    </cfRule>
    <cfRule type="expression" dxfId="4656" priority="1368">
      <formula>$F54="Nic"</formula>
    </cfRule>
    <cfRule type="expression" dxfId="4655" priority="1357">
      <formula>$F54="RO-3"</formula>
    </cfRule>
    <cfRule type="expression" dxfId="4654" priority="1356">
      <formula>$F54="RO-2"</formula>
    </cfRule>
    <cfRule type="expression" dxfId="4653" priority="1355">
      <formula>$F54="RO-1"</formula>
    </cfRule>
    <cfRule type="expression" dxfId="4652" priority="1354">
      <formula>$F54="RO-Z"</formula>
    </cfRule>
  </conditionalFormatting>
  <conditionalFormatting sqref="D54:D62">
    <cfRule type="expression" dxfId="4651" priority="3008">
      <formula>$F54="RO-3"</formula>
    </cfRule>
    <cfRule type="expression" dxfId="4650" priority="3007">
      <formula>$F54="RO-2"</formula>
    </cfRule>
    <cfRule type="expression" dxfId="4649" priority="1127">
      <formula>$F54="RO-3"</formula>
    </cfRule>
    <cfRule type="expression" dxfId="4648" priority="1396">
      <formula>$F54="RO-2"</formula>
    </cfRule>
    <cfRule type="expression" dxfId="4647" priority="1395">
      <formula>$F54="RO-1"</formula>
    </cfRule>
    <cfRule type="expression" dxfId="4646" priority="1394">
      <formula>$F54="RO-Z"</formula>
    </cfRule>
    <cfRule type="expression" dxfId="4645" priority="1393">
      <formula>$F54="RO-V"</formula>
    </cfRule>
    <cfRule type="expression" dxfId="4644" priority="1128">
      <formula>$F54="Nic"</formula>
    </cfRule>
    <cfRule type="expression" dxfId="4643" priority="1392">
      <formula>$F54="Nic"</formula>
    </cfRule>
    <cfRule type="expression" dxfId="4642" priority="1391">
      <formula>$F54="RO-3"</formula>
    </cfRule>
    <cfRule type="expression" dxfId="4641" priority="1130">
      <formula>$F54="RO-Z"</formula>
    </cfRule>
    <cfRule type="expression" dxfId="4640" priority="1397">
      <formula>$F54="RO-3"</formula>
    </cfRule>
    <cfRule type="expression" dxfId="4639" priority="1129">
      <formula>$F54="RO-V"</formula>
    </cfRule>
    <cfRule type="expression" dxfId="4638" priority="3003">
      <formula>$F54="Nic"</formula>
    </cfRule>
    <cfRule type="expression" dxfId="4637" priority="3004">
      <formula>$F54="RO-V"</formula>
    </cfRule>
    <cfRule type="expression" dxfId="4636" priority="3005">
      <formula>$F54="RO-Z"</formula>
    </cfRule>
    <cfRule type="expression" dxfId="4635" priority="3006">
      <formula>$F54="RO-1"</formula>
    </cfRule>
    <cfRule type="expression" dxfId="4634" priority="1131">
      <formula>$F54="RO-1"</formula>
    </cfRule>
    <cfRule type="expression" dxfId="4633" priority="1132">
      <formula>$F54="RO-2"</formula>
    </cfRule>
    <cfRule type="expression" dxfId="4632" priority="1390">
      <formula>$F54="RO-2"</formula>
    </cfRule>
    <cfRule type="expression" dxfId="4631" priority="1133">
      <formula>$F54="RO-3"</formula>
    </cfRule>
    <cfRule type="expression" dxfId="4630" priority="1126">
      <formula>$F54="RO-2"</formula>
    </cfRule>
    <cfRule type="expression" dxfId="4629" priority="2740">
      <formula>$F54="RO-3"</formula>
    </cfRule>
    <cfRule type="expression" dxfId="4628" priority="2741">
      <formula>$F54="Nic"</formula>
    </cfRule>
    <cfRule type="expression" dxfId="4627" priority="2742">
      <formula>$F54="RO-V"</formula>
    </cfRule>
    <cfRule type="expression" dxfId="4626" priority="2743">
      <formula>$F54="RO-Z"</formula>
    </cfRule>
    <cfRule type="expression" dxfId="4625" priority="2744">
      <formula>$F54="RO-1"</formula>
    </cfRule>
    <cfRule type="expression" dxfId="4624" priority="2745">
      <formula>$F54="RO-2"</formula>
    </cfRule>
    <cfRule type="expression" dxfId="4623" priority="2746">
      <formula>$F54="RO-3"</formula>
    </cfRule>
  </conditionalFormatting>
  <conditionalFormatting sqref="D54:D64">
    <cfRule type="expression" dxfId="4622" priority="2993">
      <formula>$F54="RO-Z"</formula>
    </cfRule>
    <cfRule type="expression" dxfId="4621" priority="2994">
      <formula>$F54="RO-1"</formula>
    </cfRule>
    <cfRule type="expression" dxfId="4620" priority="2995">
      <formula>$F54="RO-2"</formula>
    </cfRule>
    <cfRule type="expression" dxfId="4619" priority="2996">
      <formula>$F54="RO-3"</formula>
    </cfRule>
    <cfRule type="expression" dxfId="4618" priority="1380">
      <formula>$F54="RO-Z"</formula>
    </cfRule>
    <cfRule type="expression" dxfId="4617" priority="1381">
      <formula>$F54="RO-1"</formula>
    </cfRule>
    <cfRule type="expression" dxfId="4616" priority="2730">
      <formula>$F54="RO-Z"</formula>
    </cfRule>
    <cfRule type="expression" dxfId="4615" priority="1117">
      <formula>$F54="RO-1"</formula>
    </cfRule>
    <cfRule type="expression" dxfId="4614" priority="1116">
      <formula>$F54="RO-Z"</formula>
    </cfRule>
    <cfRule type="expression" dxfId="4613" priority="2732">
      <formula>$F54="RO-2"</formula>
    </cfRule>
    <cfRule type="expression" dxfId="4612" priority="2731">
      <formula>$F54="RO-1"</formula>
    </cfRule>
  </conditionalFormatting>
  <conditionalFormatting sqref="D54:D68">
    <cfRule type="expression" dxfId="4611" priority="3241">
      <formula>$F54="RO-2"</formula>
    </cfRule>
    <cfRule type="expression" dxfId="4610" priority="3240">
      <formula>$F54="RO-1"</formula>
    </cfRule>
    <cfRule type="expression" dxfId="4609" priority="3239">
      <formula>$F54="RO-Z"</formula>
    </cfRule>
    <cfRule type="expression" dxfId="4608" priority="3237">
      <formula>$F54="Nic"</formula>
    </cfRule>
    <cfRule type="expression" dxfId="4607" priority="1364">
      <formula>$F54="RO-Z"</formula>
    </cfRule>
    <cfRule type="expression" dxfId="4606" priority="3220">
      <formula>$F54="RO-3"</formula>
    </cfRule>
    <cfRule type="expression" dxfId="4605" priority="1340">
      <formula>$F54="Nic"</formula>
    </cfRule>
    <cfRule type="expression" dxfId="4604" priority="2956">
      <formula>$F54="RO-1"</formula>
    </cfRule>
    <cfRule type="expression" dxfId="4603" priority="2955">
      <formula>$F54="RO-Z"</formula>
    </cfRule>
    <cfRule type="expression" dxfId="4602" priority="2954">
      <formula>$F54="RO-V"</formula>
    </cfRule>
    <cfRule type="expression" dxfId="4601" priority="2953">
      <formula>$F54="Nic"</formula>
    </cfRule>
    <cfRule type="expression" dxfId="4600" priority="2952">
      <formula>$F54="RO-3"</formula>
    </cfRule>
    <cfRule type="expression" dxfId="4599" priority="2951">
      <formula>$F54="RO-2"</formula>
    </cfRule>
    <cfRule type="expression" dxfId="4598" priority="2950">
      <formula>$F54="RO-1"</formula>
    </cfRule>
    <cfRule type="expression" dxfId="4597" priority="2949">
      <formula>$F54="RO-Z"</formula>
    </cfRule>
    <cfRule type="expression" dxfId="4596" priority="2948">
      <formula>$F54="RO-V"</formula>
    </cfRule>
    <cfRule type="expression" dxfId="4595" priority="2947">
      <formula>$F54="Nic"</formula>
    </cfRule>
    <cfRule type="expression" dxfId="4594" priority="1339">
      <formula>$F54="RO-3"</formula>
    </cfRule>
    <cfRule type="expression" dxfId="4593" priority="1338">
      <formula>$F54="RO-2"</formula>
    </cfRule>
    <cfRule type="expression" dxfId="4592" priority="1337">
      <formula>$F54="RO-1"</formula>
    </cfRule>
    <cfRule type="expression" dxfId="4591" priority="1336">
      <formula>$F54="RO-Z"</formula>
    </cfRule>
    <cfRule type="expression" dxfId="4590" priority="1335">
      <formula>$F54="RO-V"</formula>
    </cfRule>
    <cfRule type="expression" dxfId="4589" priority="1334">
      <formula>$F54="Nic"</formula>
    </cfRule>
    <cfRule type="expression" dxfId="4588" priority="3214">
      <formula>$F54="RO-3"</formula>
    </cfRule>
    <cfRule type="expression" dxfId="4587" priority="3215">
      <formula>$F54="Nic"</formula>
    </cfRule>
    <cfRule type="expression" dxfId="4586" priority="2689">
      <formula>$F54="RO-3"</formula>
    </cfRule>
    <cfRule type="expression" dxfId="4585" priority="2690">
      <formula>$F54="Nic"</formula>
    </cfRule>
    <cfRule type="expression" dxfId="4584" priority="2691">
      <formula>$F54="RO-V"</formula>
    </cfRule>
    <cfRule type="expression" dxfId="4583" priority="2692">
      <formula>$F54="RO-Z"</formula>
    </cfRule>
    <cfRule type="expression" dxfId="4582" priority="2693">
      <formula>$F54="RO-1"</formula>
    </cfRule>
    <cfRule type="expression" dxfId="4581" priority="2694">
      <formula>$F54="RO-2"</formula>
    </cfRule>
    <cfRule type="expression" dxfId="4580" priority="2712">
      <formula>$F54="Nic"</formula>
    </cfRule>
    <cfRule type="expression" dxfId="4579" priority="2713">
      <formula>$F54="RO-V"</formula>
    </cfRule>
    <cfRule type="expression" dxfId="4578" priority="2714">
      <formula>$F54="RO-Z"</formula>
    </cfRule>
    <cfRule type="expression" dxfId="4577" priority="1627">
      <formula>$F54="RO-V"</formula>
    </cfRule>
    <cfRule type="expression" dxfId="4576" priority="2715">
      <formula>$F54="RO-1"</formula>
    </cfRule>
    <cfRule type="expression" dxfId="4575" priority="2716">
      <formula>$F54="RO-2"</formula>
    </cfRule>
    <cfRule type="expression" dxfId="4574" priority="2717">
      <formula>$F54="RO-3"</formula>
    </cfRule>
    <cfRule type="expression" dxfId="4573" priority="1366">
      <formula>$F54="RO-2"</formula>
    </cfRule>
    <cfRule type="expression" dxfId="4572" priority="1365">
      <formula>$F54="RO-1"</formula>
    </cfRule>
    <cfRule type="expression" dxfId="4571" priority="1631">
      <formula>$F54="RO-3"</formula>
    </cfRule>
    <cfRule type="expression" dxfId="4570" priority="1609">
      <formula>$F54="RO-3"</formula>
    </cfRule>
    <cfRule type="expression" dxfId="4569" priority="1630">
      <formula>$F54="RO-2"</formula>
    </cfRule>
    <cfRule type="expression" dxfId="4568" priority="1629">
      <formula>$F54="RO-1"</formula>
    </cfRule>
    <cfRule type="expression" dxfId="4567" priority="1628">
      <formula>$F54="RO-Z"</formula>
    </cfRule>
    <cfRule type="expression" dxfId="4566" priority="1363">
      <formula>$F54="RO-V"</formula>
    </cfRule>
    <cfRule type="expression" dxfId="4565" priority="1070">
      <formula>$F54="Nic"</formula>
    </cfRule>
    <cfRule type="expression" dxfId="4564" priority="3216">
      <formula>$F54="RO-V"</formula>
    </cfRule>
    <cfRule type="expression" dxfId="4563" priority="3217">
      <formula>$F54="RO-Z"</formula>
    </cfRule>
    <cfRule type="expression" dxfId="4562" priority="3218">
      <formula>$F54="RO-1"</formula>
    </cfRule>
    <cfRule type="expression" dxfId="4561" priority="3219">
      <formula>$F54="RO-2"</formula>
    </cfRule>
    <cfRule type="expression" dxfId="4560" priority="1606">
      <formula>$F54="RO-Z"</formula>
    </cfRule>
    <cfRule type="expression" dxfId="4559" priority="1607">
      <formula>$F54="RO-1"</formula>
    </cfRule>
    <cfRule type="expression" dxfId="4558" priority="3209">
      <formula>$F54="Nic"</formula>
    </cfRule>
    <cfRule type="expression" dxfId="4557" priority="3210">
      <formula>$F54="RO-V"</formula>
    </cfRule>
    <cfRule type="expression" dxfId="4556" priority="1598">
      <formula>$F54="Nic"</formula>
    </cfRule>
    <cfRule type="expression" dxfId="4555" priority="1599">
      <formula>$F54="RO-V"</formula>
    </cfRule>
    <cfRule type="expression" dxfId="4554" priority="1600">
      <formula>$F54="RO-Z"</formula>
    </cfRule>
    <cfRule type="expression" dxfId="4553" priority="1071">
      <formula>$F54="RO-V"</formula>
    </cfRule>
    <cfRule type="expression" dxfId="4552" priority="1072">
      <formula>$F54="RO-Z"</formula>
    </cfRule>
    <cfRule type="expression" dxfId="4551" priority="1073">
      <formula>$F54="RO-1"</formula>
    </cfRule>
    <cfRule type="expression" dxfId="4550" priority="1074">
      <formula>$F54="RO-2"</formula>
    </cfRule>
    <cfRule type="expression" dxfId="4549" priority="1608">
      <formula>$F54="RO-2"</formula>
    </cfRule>
    <cfRule type="expression" dxfId="4548" priority="2686">
      <formula>$F54="RO-Z"</formula>
    </cfRule>
    <cfRule type="expression" dxfId="4547" priority="2687">
      <formula>$F54="RO-1"</formula>
    </cfRule>
    <cfRule type="expression" dxfId="4546" priority="2688">
      <formula>$F54="RO-2"</formula>
    </cfRule>
    <cfRule type="expression" dxfId="4545" priority="1075">
      <formula>$F54="RO-3"</formula>
    </cfRule>
    <cfRule type="expression" dxfId="4544" priority="1076">
      <formula>$F54="Nic"</formula>
    </cfRule>
    <cfRule type="expression" dxfId="4543" priority="1077">
      <formula>$F54="RO-V"</formula>
    </cfRule>
    <cfRule type="expression" dxfId="4542" priority="1078">
      <formula>$F54="RO-Z"</formula>
    </cfRule>
    <cfRule type="expression" dxfId="4541" priority="1079">
      <formula>$F54="RO-1"</formula>
    </cfRule>
    <cfRule type="expression" dxfId="4540" priority="1080">
      <formula>$F54="RO-2"</formula>
    </cfRule>
    <cfRule type="expression" dxfId="4539" priority="1081">
      <formula>$F54="RO-3"</formula>
    </cfRule>
    <cfRule type="expression" dxfId="4538" priority="2695">
      <formula>$F54="RO-3"</formula>
    </cfRule>
    <cfRule type="expression" dxfId="4537" priority="1362">
      <formula>$F54="Nic"</formula>
    </cfRule>
    <cfRule type="expression" dxfId="4536" priority="1601">
      <formula>$F54="RO-1"</formula>
    </cfRule>
    <cfRule type="expression" dxfId="4535" priority="1602">
      <formula>$F54="RO-2"</formula>
    </cfRule>
    <cfRule type="expression" dxfId="4534" priority="1603">
      <formula>$F54="RO-3"</formula>
    </cfRule>
    <cfRule type="expression" dxfId="4533" priority="1604">
      <formula>$F54="Nic"</formula>
    </cfRule>
    <cfRule type="expression" dxfId="4532" priority="1605">
      <formula>$F54="RO-V"</formula>
    </cfRule>
    <cfRule type="expression" dxfId="4531" priority="3238">
      <formula>$F54="RO-V"</formula>
    </cfRule>
    <cfRule type="expression" dxfId="4530" priority="1103">
      <formula>$F54="RO-3"</formula>
    </cfRule>
    <cfRule type="expression" dxfId="4529" priority="1102">
      <formula>$F54="RO-2"</formula>
    </cfRule>
    <cfRule type="expression" dxfId="4528" priority="1101">
      <formula>$F54="RO-1"</formula>
    </cfRule>
    <cfRule type="expression" dxfId="4527" priority="1100">
      <formula>$F54="RO-Z"</formula>
    </cfRule>
    <cfRule type="expression" dxfId="4526" priority="1099">
      <formula>$F54="RO-V"</formula>
    </cfRule>
    <cfRule type="expression" dxfId="4525" priority="1098">
      <formula>$F54="Nic"</formula>
    </cfRule>
    <cfRule type="expression" dxfId="4524" priority="3211">
      <formula>$F54="RO-Z"</formula>
    </cfRule>
    <cfRule type="expression" dxfId="4523" priority="1345">
      <formula>$F54="RO-3"</formula>
    </cfRule>
    <cfRule type="expression" dxfId="4522" priority="3212">
      <formula>$F54="RO-1"</formula>
    </cfRule>
    <cfRule type="expression" dxfId="4521" priority="3213">
      <formula>$F54="RO-2"</formula>
    </cfRule>
    <cfRule type="expression" dxfId="4520" priority="1344">
      <formula>$F54="RO-2"</formula>
    </cfRule>
    <cfRule type="expression" dxfId="4519" priority="1343">
      <formula>$F54="RO-1"</formula>
    </cfRule>
    <cfRule type="expression" dxfId="4518" priority="1342">
      <formula>$F54="RO-Z"</formula>
    </cfRule>
    <cfRule type="expression" dxfId="4517" priority="1341">
      <formula>$F54="RO-V"</formula>
    </cfRule>
    <cfRule type="expression" dxfId="4516" priority="1367">
      <formula>$F54="RO-3"</formula>
    </cfRule>
    <cfRule type="expression" dxfId="4515" priority="2684">
      <formula>$F54="Nic"</formula>
    </cfRule>
    <cfRule type="expression" dxfId="4514" priority="2685">
      <formula>$F54="RO-V"</formula>
    </cfRule>
    <cfRule type="expression" dxfId="4513" priority="2957">
      <formula>$F54="RO-2"</formula>
    </cfRule>
    <cfRule type="expression" dxfId="4512" priority="2958">
      <formula>$F54="RO-3"</formula>
    </cfRule>
    <cfRule type="expression" dxfId="4511" priority="1626">
      <formula>$F54="Nic"</formula>
    </cfRule>
    <cfRule type="expression" dxfId="4510" priority="3242">
      <formula>$F54="RO-3"</formula>
    </cfRule>
    <cfRule type="expression" dxfId="4509" priority="2975">
      <formula>$F54="Nic"</formula>
    </cfRule>
    <cfRule type="expression" dxfId="4508" priority="2976">
      <formula>$F54="RO-V"</formula>
    </cfRule>
    <cfRule type="expression" dxfId="4507" priority="2977">
      <formula>$F54="RO-Z"</formula>
    </cfRule>
    <cfRule type="expression" dxfId="4506" priority="2978">
      <formula>$F54="RO-1"</formula>
    </cfRule>
    <cfRule type="expression" dxfId="4505" priority="2979">
      <formula>$F54="RO-2"</formula>
    </cfRule>
    <cfRule type="expression" dxfId="4504" priority="2980">
      <formula>$F54="RO-3"</formula>
    </cfRule>
  </conditionalFormatting>
  <conditionalFormatting sqref="D55:D61">
    <cfRule type="expression" dxfId="4503" priority="1594">
      <formula>$F55="RO-Z"</formula>
    </cfRule>
    <cfRule type="expression" dxfId="4502" priority="1595">
      <formula>$F55="RO-1"</formula>
    </cfRule>
    <cfRule type="expression" dxfId="4501" priority="1596">
      <formula>$F55="RO-2"</formula>
    </cfRule>
    <cfRule type="expression" dxfId="4500" priority="1597">
      <formula>$F55="RO-3"</formula>
    </cfRule>
    <cfRule type="expression" dxfId="4499" priority="1097">
      <formula>$F55="RO-3"</formula>
    </cfRule>
    <cfRule type="expression" dxfId="4498" priority="1095">
      <formula>$F55="RO-1"</formula>
    </cfRule>
    <cfRule type="expression" dxfId="4497" priority="1094">
      <formula>$F55="RO-Z"</formula>
    </cfRule>
    <cfRule type="expression" dxfId="4496" priority="3201">
      <formula>$F55="RO-Z"</formula>
    </cfRule>
    <cfRule type="expression" dxfId="4495" priority="3202">
      <formula>$F55="RO-1"</formula>
    </cfRule>
    <cfRule type="expression" dxfId="4494" priority="3203">
      <formula>$F55="RO-2"</formula>
    </cfRule>
    <cfRule type="expression" dxfId="4493" priority="3204">
      <formula>$F55="RO-3"</formula>
    </cfRule>
    <cfRule type="expression" dxfId="4492" priority="3205">
      <formula>$F55="RO-Z"</formula>
    </cfRule>
    <cfRule type="expression" dxfId="4491" priority="3206">
      <formula>$F55="RO-1"</formula>
    </cfRule>
    <cfRule type="expression" dxfId="4490" priority="3207">
      <formula>$F55="RO-2"</formula>
    </cfRule>
    <cfRule type="expression" dxfId="4489" priority="3208">
      <formula>$F55="RO-3"</formula>
    </cfRule>
    <cfRule type="expression" dxfId="4488" priority="1327">
      <formula>$F55="RO-1"</formula>
    </cfRule>
    <cfRule type="expression" dxfId="4487" priority="1328">
      <formula>$F55="RO-2"</formula>
    </cfRule>
    <cfRule type="expression" dxfId="4486" priority="1329">
      <formula>$F55="RO-3"</formula>
    </cfRule>
    <cfRule type="expression" dxfId="4485" priority="1330">
      <formula>$F55="RO-Z"</formula>
    </cfRule>
    <cfRule type="expression" dxfId="4484" priority="1096">
      <formula>$F55="RO-2"</formula>
    </cfRule>
    <cfRule type="expression" dxfId="4483" priority="1332">
      <formula>$F55="RO-2"</formula>
    </cfRule>
    <cfRule type="expression" dxfId="4482" priority="1333">
      <formula>$F55="RO-3"</formula>
    </cfRule>
    <cfRule type="expression" dxfId="4481" priority="1358">
      <formula>$F55="RO-Z"</formula>
    </cfRule>
    <cfRule type="expression" dxfId="4480" priority="1359">
      <formula>$F55="RO-1"</formula>
    </cfRule>
    <cfRule type="expression" dxfId="4479" priority="1360">
      <formula>$F55="RO-2"</formula>
    </cfRule>
    <cfRule type="expression" dxfId="4478" priority="1361">
      <formula>$F55="RO-3"</formula>
    </cfRule>
    <cfRule type="expression" dxfId="4477" priority="2711">
      <formula>$F55="RO-3"</formula>
    </cfRule>
    <cfRule type="expression" dxfId="4476" priority="2710">
      <formula>$F55="RO-2"</formula>
    </cfRule>
    <cfRule type="expression" dxfId="4475" priority="2709">
      <formula>$F55="RO-1"</formula>
    </cfRule>
    <cfRule type="expression" dxfId="4474" priority="2708">
      <formula>$F55="RO-Z"</formula>
    </cfRule>
    <cfRule type="expression" dxfId="4473" priority="3233">
      <formula>$F55="RO-Z"</formula>
    </cfRule>
    <cfRule type="expression" dxfId="4472" priority="3234">
      <formula>$F55="RO-1"</formula>
    </cfRule>
    <cfRule type="expression" dxfId="4471" priority="3235">
      <formula>$F55="RO-2"</formula>
    </cfRule>
    <cfRule type="expression" dxfId="4470" priority="3236">
      <formula>$F55="RO-3"</formula>
    </cfRule>
    <cfRule type="expression" dxfId="4469" priority="1069">
      <formula>$F55="RO-3"</formula>
    </cfRule>
    <cfRule type="expression" dxfId="4468" priority="1068">
      <formula>$F55="RO-2"</formula>
    </cfRule>
    <cfRule type="expression" dxfId="4467" priority="1067">
      <formula>$F55="RO-1"</formula>
    </cfRule>
    <cfRule type="expression" dxfId="4466" priority="1066">
      <formula>$F55="RO-Z"</formula>
    </cfRule>
    <cfRule type="expression" dxfId="4465" priority="1065">
      <formula>$F55="RO-3"</formula>
    </cfRule>
    <cfRule type="expression" dxfId="4464" priority="1064">
      <formula>$F55="RO-2"</formula>
    </cfRule>
    <cfRule type="expression" dxfId="4463" priority="1063">
      <formula>$F55="RO-1"</formula>
    </cfRule>
    <cfRule type="expression" dxfId="4462" priority="1062">
      <formula>$F55="RO-Z"</formula>
    </cfRule>
    <cfRule type="expression" dxfId="4461" priority="1331">
      <formula>$F55="RO-1"</formula>
    </cfRule>
    <cfRule type="expression" dxfId="4460" priority="1326">
      <formula>$F55="RO-Z"</formula>
    </cfRule>
    <cfRule type="expression" dxfId="4459" priority="2676">
      <formula>$F55="RO-Z"</formula>
    </cfRule>
    <cfRule type="expression" dxfId="4458" priority="2677">
      <formula>$F55="RO-1"</formula>
    </cfRule>
    <cfRule type="expression" dxfId="4457" priority="2678">
      <formula>$F55="RO-2"</formula>
    </cfRule>
    <cfRule type="expression" dxfId="4456" priority="2679">
      <formula>$F55="RO-3"</formula>
    </cfRule>
    <cfRule type="expression" dxfId="4455" priority="2680">
      <formula>$F55="RO-Z"</formula>
    </cfRule>
    <cfRule type="expression" dxfId="4454" priority="2681">
      <formula>$F55="RO-1"</formula>
    </cfRule>
    <cfRule type="expression" dxfId="4453" priority="2682">
      <formula>$F55="RO-2"</formula>
    </cfRule>
    <cfRule type="expression" dxfId="4452" priority="2683">
      <formula>$F55="RO-3"</formula>
    </cfRule>
    <cfRule type="expression" dxfId="4451" priority="2946">
      <formula>$F55="RO-3"</formula>
    </cfRule>
    <cfRule type="expression" dxfId="4450" priority="2945">
      <formula>$F55="RO-2"</formula>
    </cfRule>
    <cfRule type="expression" dxfId="4449" priority="2944">
      <formula>$F55="RO-1"</formula>
    </cfRule>
    <cfRule type="expression" dxfId="4448" priority="2943">
      <formula>$F55="RO-Z"</formula>
    </cfRule>
    <cfRule type="expression" dxfId="4447" priority="2942">
      <formula>$F55="RO-3"</formula>
    </cfRule>
    <cfRule type="expression" dxfId="4446" priority="1625">
      <formula>$F55="RO-3"</formula>
    </cfRule>
    <cfRule type="expression" dxfId="4445" priority="1624">
      <formula>$F55="RO-2"</formula>
    </cfRule>
    <cfRule type="expression" dxfId="4444" priority="1623">
      <formula>$F55="RO-1"</formula>
    </cfRule>
    <cfRule type="expression" dxfId="4443" priority="1622">
      <formula>$F55="RO-Z"</formula>
    </cfRule>
    <cfRule type="expression" dxfId="4442" priority="2941">
      <formula>$F55="RO-2"</formula>
    </cfRule>
    <cfRule type="expression" dxfId="4441" priority="2971">
      <formula>$F55="RO-Z"</formula>
    </cfRule>
    <cfRule type="expression" dxfId="4440" priority="2972">
      <formula>$F55="RO-1"</formula>
    </cfRule>
    <cfRule type="expression" dxfId="4439" priority="2973">
      <formula>$F55="RO-2"</formula>
    </cfRule>
    <cfRule type="expression" dxfId="4438" priority="2974">
      <formula>$F55="RO-3"</formula>
    </cfRule>
    <cfRule type="expression" dxfId="4437" priority="2940">
      <formula>$F55="RO-1"</formula>
    </cfRule>
    <cfRule type="expression" dxfId="4436" priority="2939">
      <formula>$F55="RO-Z"</formula>
    </cfRule>
    <cfRule type="expression" dxfId="4435" priority="1590">
      <formula>$F55="RO-Z"</formula>
    </cfRule>
    <cfRule type="expression" dxfId="4434" priority="1591">
      <formula>$F55="RO-1"</formula>
    </cfRule>
    <cfRule type="expression" dxfId="4433" priority="1592">
      <formula>$F55="RO-2"</formula>
    </cfRule>
    <cfRule type="expression" dxfId="4432" priority="1593">
      <formula>$F55="RO-3"</formula>
    </cfRule>
  </conditionalFormatting>
  <conditionalFormatting sqref="D55:D68">
    <cfRule type="expression" dxfId="4431" priority="3196">
      <formula>$F55="RO-3"</formula>
    </cfRule>
    <cfRule type="expression" dxfId="4430" priority="1054">
      <formula>$F55="RO-Z"</formula>
    </cfRule>
    <cfRule type="expression" dxfId="4429" priority="1585">
      <formula>$F55="RO-3"</formula>
    </cfRule>
    <cfRule type="expression" dxfId="4428" priority="1584">
      <formula>$F55="RO-2"</formula>
    </cfRule>
    <cfRule type="expression" dxfId="4427" priority="1324">
      <formula>$F55="RO-2"</formula>
    </cfRule>
    <cfRule type="expression" dxfId="4426" priority="1583">
      <formula>$F55="RO-1"</formula>
    </cfRule>
    <cfRule type="expression" dxfId="4425" priority="1582">
      <formula>$F55="RO-Z"</formula>
    </cfRule>
    <cfRule type="expression" dxfId="4424" priority="1581">
      <formula>$F55="RO-3"</formula>
    </cfRule>
    <cfRule type="expression" dxfId="4423" priority="1580">
      <formula>$F55="RO-2"</formula>
    </cfRule>
    <cfRule type="expression" dxfId="4422" priority="1579">
      <formula>$F55="RO-1"</formula>
    </cfRule>
    <cfRule type="expression" dxfId="4421" priority="1578">
      <formula>$F55="RO-Z"</formula>
    </cfRule>
    <cfRule type="expression" dxfId="4420" priority="2927">
      <formula>$F55="RO-Z"</formula>
    </cfRule>
    <cfRule type="expression" dxfId="4419" priority="2928">
      <formula>$F55="RO-1"</formula>
    </cfRule>
    <cfRule type="expression" dxfId="4418" priority="2929">
      <formula>$F55="RO-2"</formula>
    </cfRule>
    <cfRule type="expression" dxfId="4417" priority="3192">
      <formula>$F55="RO-3"</formula>
    </cfRule>
    <cfRule type="expression" dxfId="4416" priority="3195">
      <formula>$F55="RO-2"</formula>
    </cfRule>
    <cfRule type="expression" dxfId="4415" priority="3194">
      <formula>$F55="RO-1"</formula>
    </cfRule>
    <cfRule type="expression" dxfId="4414" priority="3193">
      <formula>$F55="RO-Z"</formula>
    </cfRule>
    <cfRule type="expression" dxfId="4413" priority="2930">
      <formula>$F55="RO-3"</formula>
    </cfRule>
    <cfRule type="expression" dxfId="4412" priority="2931">
      <formula>$F55="RO-Z"</formula>
    </cfRule>
    <cfRule type="expression" dxfId="4411" priority="2932">
      <formula>$F55="RO-1"</formula>
    </cfRule>
    <cfRule type="expression" dxfId="4410" priority="2933">
      <formula>$F55="RO-2"</formula>
    </cfRule>
    <cfRule type="expression" dxfId="4409" priority="2934">
      <formula>$F55="RO-3"</formula>
    </cfRule>
    <cfRule type="expression" dxfId="4408" priority="2935">
      <formula>$F55="RO-Z"</formula>
    </cfRule>
    <cfRule type="expression" dxfId="4407" priority="2936">
      <formula>$F55="RO-1"</formula>
    </cfRule>
    <cfRule type="expression" dxfId="4406" priority="2937">
      <formula>$F55="RO-2"</formula>
    </cfRule>
    <cfRule type="expression" dxfId="4405" priority="2938">
      <formula>$F55="RO-3"</formula>
    </cfRule>
    <cfRule type="expression" dxfId="4404" priority="1325">
      <formula>$F55="RO-3"</formula>
    </cfRule>
    <cfRule type="expression" dxfId="4403" priority="1053">
      <formula>$F55="RO-3"</formula>
    </cfRule>
    <cfRule type="expression" dxfId="4402" priority="3191">
      <formula>$F55="RO-2"</formula>
    </cfRule>
    <cfRule type="expression" dxfId="4401" priority="3190">
      <formula>$F55="RO-1"</formula>
    </cfRule>
    <cfRule type="expression" dxfId="4400" priority="2667">
      <formula>$F55="RO-3"</formula>
    </cfRule>
    <cfRule type="expression" dxfId="4399" priority="1323">
      <formula>$F55="RO-1"</formula>
    </cfRule>
    <cfRule type="expression" dxfId="4398" priority="1322">
      <formula>$F55="RO-Z"</formula>
    </cfRule>
    <cfRule type="expression" dxfId="4397" priority="1321">
      <formula>$F55="RO-3"</formula>
    </cfRule>
    <cfRule type="expression" dxfId="4396" priority="1320">
      <formula>$F55="RO-2"</formula>
    </cfRule>
    <cfRule type="expression" dxfId="4395" priority="1319">
      <formula>$F55="RO-1"</formula>
    </cfRule>
    <cfRule type="expression" dxfId="4394" priority="1318">
      <formula>$F55="RO-Z"</formula>
    </cfRule>
    <cfRule type="expression" dxfId="4393" priority="1317">
      <formula>$F55="RO-3"</formula>
    </cfRule>
    <cfRule type="expression" dxfId="4392" priority="1316">
      <formula>$F55="RO-2"</formula>
    </cfRule>
    <cfRule type="expression" dxfId="4391" priority="1315">
      <formula>$F55="RO-1"</formula>
    </cfRule>
    <cfRule type="expression" dxfId="4390" priority="1314">
      <formula>$F55="RO-Z"</formula>
    </cfRule>
    <cfRule type="expression" dxfId="4389" priority="2668">
      <formula>$F55="RO-Z"</formula>
    </cfRule>
    <cfRule type="expression" dxfId="4388" priority="3197">
      <formula>$F55="RO-Z"</formula>
    </cfRule>
    <cfRule type="expression" dxfId="4387" priority="2669">
      <formula>$F55="RO-1"</formula>
    </cfRule>
    <cfRule type="expression" dxfId="4386" priority="2670">
      <formula>$F55="RO-2"</formula>
    </cfRule>
    <cfRule type="expression" dxfId="4385" priority="2671">
      <formula>$F55="RO-3"</formula>
    </cfRule>
    <cfRule type="expression" dxfId="4384" priority="2672">
      <formula>$F55="RO-Z"</formula>
    </cfRule>
    <cfRule type="expression" dxfId="4383" priority="2673">
      <formula>$F55="RO-1"</formula>
    </cfRule>
    <cfRule type="expression" dxfId="4382" priority="2674">
      <formula>$F55="RO-2"</formula>
    </cfRule>
    <cfRule type="expression" dxfId="4381" priority="2675">
      <formula>$F55="RO-3"</formula>
    </cfRule>
    <cfRule type="expression" dxfId="4380" priority="3189">
      <formula>$F55="RO-Z"</formula>
    </cfRule>
    <cfRule type="expression" dxfId="4379" priority="1589">
      <formula>$F55="RO-3"</formula>
    </cfRule>
    <cfRule type="expression" dxfId="4378" priority="1588">
      <formula>$F55="RO-2"</formula>
    </cfRule>
    <cfRule type="expression" dxfId="4377" priority="3200">
      <formula>$F55="RO-3"</formula>
    </cfRule>
    <cfRule type="expression" dxfId="4376" priority="3199">
      <formula>$F55="RO-2"</formula>
    </cfRule>
    <cfRule type="expression" dxfId="4375" priority="3198">
      <formula>$F55="RO-1"</formula>
    </cfRule>
    <cfRule type="expression" dxfId="4374" priority="1052">
      <formula>$F55="RO-2"</formula>
    </cfRule>
    <cfRule type="expression" dxfId="4373" priority="1061">
      <formula>$F55="RO-3"</formula>
    </cfRule>
    <cfRule type="expression" dxfId="4372" priority="1060">
      <formula>$F55="RO-2"</formula>
    </cfRule>
    <cfRule type="expression" dxfId="4371" priority="1059">
      <formula>$F55="RO-1"</formula>
    </cfRule>
    <cfRule type="expression" dxfId="4370" priority="1058">
      <formula>$F55="RO-Z"</formula>
    </cfRule>
    <cfRule type="expression" dxfId="4369" priority="1057">
      <formula>$F55="RO-3"</formula>
    </cfRule>
    <cfRule type="expression" dxfId="4368" priority="1056">
      <formula>$F55="RO-2"</formula>
    </cfRule>
    <cfRule type="expression" dxfId="4367" priority="1055">
      <formula>$F55="RO-1"</formula>
    </cfRule>
  </conditionalFormatting>
  <conditionalFormatting sqref="D63">
    <cfRule type="expression" dxfId="4366" priority="2724">
      <formula>$F63="RO-Z"</formula>
    </cfRule>
    <cfRule type="expression" dxfId="4365" priority="2725">
      <formula>$F63="RO-1"</formula>
    </cfRule>
    <cfRule type="expression" dxfId="4364" priority="2990">
      <formula>$F63="RO-3"</formula>
    </cfRule>
    <cfRule type="expression" dxfId="4363" priority="1379">
      <formula>$F63="RO-V"</formula>
    </cfRule>
    <cfRule type="expression" dxfId="4362" priority="1378">
      <formula>$F63="Nic"</formula>
    </cfRule>
    <cfRule type="expression" dxfId="4361" priority="1377">
      <formula>$F63="RO-3"</formula>
    </cfRule>
    <cfRule type="expression" dxfId="4360" priority="1376">
      <formula>$F63="RO-2"</formula>
    </cfRule>
    <cfRule type="expression" dxfId="4359" priority="1375">
      <formula>$F63="RO-1"</formula>
    </cfRule>
    <cfRule type="expression" dxfId="4358" priority="2991">
      <formula>$F63="Nic"</formula>
    </cfRule>
    <cfRule type="expression" dxfId="4357" priority="1111">
      <formula>$F63="RO-1"</formula>
    </cfRule>
    <cfRule type="expression" dxfId="4356" priority="1110">
      <formula>$F63="RO-Z"</formula>
    </cfRule>
    <cfRule type="expression" dxfId="4355" priority="1112">
      <formula>$F63="RO-2"</formula>
    </cfRule>
    <cfRule type="expression" dxfId="4354" priority="2992">
      <formula>$F63="RO-V"</formula>
    </cfRule>
    <cfRule type="expression" dxfId="4353" priority="1113">
      <formula>$F63="RO-3"</formula>
    </cfRule>
    <cfRule type="expression" dxfId="4352" priority="1114">
      <formula>$F63="Nic"</formula>
    </cfRule>
    <cfRule type="expression" dxfId="4351" priority="1115">
      <formula>$F63="RO-V"</formula>
    </cfRule>
    <cfRule type="expression" dxfId="4350" priority="2726">
      <formula>$F63="RO-2"</formula>
    </cfRule>
    <cfRule type="expression" dxfId="4349" priority="1374">
      <formula>$F63="RO-Z"</formula>
    </cfRule>
    <cfRule type="expression" dxfId="4348" priority="2729">
      <formula>$F63="RO-V"</formula>
    </cfRule>
    <cfRule type="expression" dxfId="4347" priority="2728">
      <formula>$F63="Nic"</formula>
    </cfRule>
    <cfRule type="expression" dxfId="4346" priority="2727">
      <formula>$F63="RO-3"</formula>
    </cfRule>
  </conditionalFormatting>
  <conditionalFormatting sqref="D63:D64">
    <cfRule type="expression" dxfId="4345" priority="1383">
      <formula>$F63="RO-3"</formula>
    </cfRule>
    <cfRule type="expression" dxfId="4344" priority="1382">
      <formula>$F63="RO-2"</formula>
    </cfRule>
    <cfRule type="expression" dxfId="4343" priority="1118">
      <formula>$F63="RO-2"</formula>
    </cfRule>
    <cfRule type="expression" dxfId="4342" priority="1119">
      <formula>$F63="RO-3"</formula>
    </cfRule>
    <cfRule type="expression" dxfId="4341" priority="2733">
      <formula>$F63="RO-3"</formula>
    </cfRule>
  </conditionalFormatting>
  <conditionalFormatting sqref="D64">
    <cfRule type="expression" dxfId="4340" priority="3002">
      <formula>$F64="RO-3"</formula>
    </cfRule>
    <cfRule type="expression" dxfId="4339" priority="3001">
      <formula>$F64="RO-2"</formula>
    </cfRule>
    <cfRule type="expression" dxfId="4338" priority="3000">
      <formula>$F64="RO-1"</formula>
    </cfRule>
    <cfRule type="expression" dxfId="4337" priority="2999">
      <formula>$F64="RO-Z"</formula>
    </cfRule>
    <cfRule type="expression" dxfId="4336" priority="2998">
      <formula>$F64="RO-V"</formula>
    </cfRule>
    <cfRule type="expression" dxfId="4335" priority="1120">
      <formula>$F64="Nic"</formula>
    </cfRule>
    <cfRule type="expression" dxfId="4334" priority="1121">
      <formula>$F64="RO-V"</formula>
    </cfRule>
    <cfRule type="expression" dxfId="4333" priority="1122">
      <formula>$F64="RO-Z"</formula>
    </cfRule>
    <cfRule type="expression" dxfId="4332" priority="1123">
      <formula>$F64="RO-1"</formula>
    </cfRule>
    <cfRule type="expression" dxfId="4331" priority="1386">
      <formula>$F64="RO-Z"</formula>
    </cfRule>
    <cfRule type="expression" dxfId="4330" priority="2739">
      <formula>$F64="RO-3"</formula>
    </cfRule>
    <cfRule type="expression" dxfId="4329" priority="2738">
      <formula>$F64="RO-2"</formula>
    </cfRule>
    <cfRule type="expression" dxfId="4328" priority="2737">
      <formula>$F64="RO-1"</formula>
    </cfRule>
    <cfRule type="expression" dxfId="4327" priority="2736">
      <formula>$F64="RO-Z"</formula>
    </cfRule>
    <cfRule type="expression" dxfId="4326" priority="2735">
      <formula>$F64="RO-V"</formula>
    </cfRule>
    <cfRule type="expression" dxfId="4325" priority="2734">
      <formula>$F64="Nic"</formula>
    </cfRule>
    <cfRule type="expression" dxfId="4324" priority="1387">
      <formula>$F64="RO-1"</formula>
    </cfRule>
    <cfRule type="expression" dxfId="4323" priority="1125">
      <formula>$F64="RO-3"</formula>
    </cfRule>
    <cfRule type="expression" dxfId="4322" priority="1384">
      <formula>$F64="Nic"</formula>
    </cfRule>
    <cfRule type="expression" dxfId="4321" priority="1385">
      <formula>$F64="RO-V"</formula>
    </cfRule>
    <cfRule type="expression" dxfId="4320" priority="2997">
      <formula>$F64="Nic"</formula>
    </cfRule>
    <cfRule type="expression" dxfId="4319" priority="1389">
      <formula>$F64="RO-3"</formula>
    </cfRule>
    <cfRule type="expression" dxfId="4318" priority="1388">
      <formula>$F64="RO-2"</formula>
    </cfRule>
    <cfRule type="expression" dxfId="4317" priority="1124">
      <formula>$F64="RO-2"</formula>
    </cfRule>
  </conditionalFormatting>
  <conditionalFormatting sqref="D70">
    <cfRule type="expression" dxfId="4316" priority="1524">
      <formula>$F70="RO-2"</formula>
    </cfRule>
    <cfRule type="expression" dxfId="4315" priority="1523">
      <formula>$F70="RO-1"</formula>
    </cfRule>
    <cfRule type="expression" dxfId="4314" priority="1522">
      <formula>$F70="RO-Z"</formula>
    </cfRule>
    <cfRule type="expression" dxfId="4313" priority="1521">
      <formula>$F70="RO-3"</formula>
    </cfRule>
    <cfRule type="expression" dxfId="4312" priority="1520">
      <formula>$F70="RO-2"</formula>
    </cfRule>
    <cfRule type="expression" dxfId="4311" priority="1519">
      <formula>$F70="RO-1"</formula>
    </cfRule>
    <cfRule type="expression" dxfId="4310" priority="1518">
      <formula>$F70="RO-Z"</formula>
    </cfRule>
    <cfRule type="expression" dxfId="4309" priority="1254">
      <formula>$F70="RO-Z"</formula>
    </cfRule>
    <cfRule type="expression" dxfId="4308" priority="1255">
      <formula>$F70="RO-1"</formula>
    </cfRule>
    <cfRule type="expression" dxfId="4307" priority="1256">
      <formula>$F70="RO-2"</formula>
    </cfRule>
    <cfRule type="expression" dxfId="4306" priority="1257">
      <formula>$F70="RO-3"</formula>
    </cfRule>
    <cfRule type="expression" dxfId="4305" priority="1258">
      <formula>$F70="RO-Z"</formula>
    </cfRule>
    <cfRule type="expression" dxfId="4304" priority="1259">
      <formula>$F70="RO-1"</formula>
    </cfRule>
    <cfRule type="expression" dxfId="4303" priority="1260">
      <formula>$F70="RO-2"</formula>
    </cfRule>
    <cfRule type="expression" dxfId="4302" priority="1261">
      <formula>$F70="RO-3"</formula>
    </cfRule>
    <cfRule type="expression" dxfId="4301" priority="1262">
      <formula>$F70="RO-Z"</formula>
    </cfRule>
    <cfRule type="expression" dxfId="4300" priority="1263">
      <formula>$F70="RO-1"</formula>
    </cfRule>
    <cfRule type="expression" dxfId="4299" priority="1264">
      <formula>$F70="RO-2"</formula>
    </cfRule>
    <cfRule type="expression" dxfId="4298" priority="1265">
      <formula>$F70="RO-3"</formula>
    </cfRule>
    <cfRule type="expression" dxfId="4297" priority="1266">
      <formula>$F70="RO-Z"</formula>
    </cfRule>
    <cfRule type="expression" dxfId="4296" priority="1267">
      <formula>$F70="RO-1"</formula>
    </cfRule>
    <cfRule type="expression" dxfId="4295" priority="1268">
      <formula>$F70="RO-2"</formula>
    </cfRule>
    <cfRule type="expression" dxfId="4294" priority="1269">
      <formula>$F70="RO-3"</formula>
    </cfRule>
    <cfRule type="expression" dxfId="4293" priority="1270">
      <formula>$F70="RO-Z"</formula>
    </cfRule>
    <cfRule type="expression" dxfId="4292" priority="1271">
      <formula>$F70="RO-1"</formula>
    </cfRule>
    <cfRule type="expression" dxfId="4291" priority="1272">
      <formula>$F70="RO-2"</formula>
    </cfRule>
    <cfRule type="expression" dxfId="4290" priority="1273">
      <formula>$F70="RO-3"</formula>
    </cfRule>
    <cfRule type="expression" dxfId="4289" priority="1274">
      <formula>$F70="Nic"</formula>
    </cfRule>
    <cfRule type="expression" dxfId="4288" priority="1275">
      <formula>$F70="RO-V"</formula>
    </cfRule>
    <cfRule type="expression" dxfId="4287" priority="1276">
      <formula>$F70="RO-Z"</formula>
    </cfRule>
    <cfRule type="expression" dxfId="4286" priority="1277">
      <formula>$F70="RO-1"</formula>
    </cfRule>
    <cfRule type="expression" dxfId="4285" priority="1278">
      <formula>$F70="RO-2"</formula>
    </cfRule>
    <cfRule type="expression" dxfId="4284" priority="1279">
      <formula>$F70="RO-3"</formula>
    </cfRule>
    <cfRule type="expression" dxfId="4283" priority="1280">
      <formula>$F70="Nic"</formula>
    </cfRule>
    <cfRule type="expression" dxfId="4282" priority="1281">
      <formula>$F70="RO-V"</formula>
    </cfRule>
    <cfRule type="expression" dxfId="4281" priority="1282">
      <formula>$F70="RO-Z"</formula>
    </cfRule>
    <cfRule type="expression" dxfId="4280" priority="1283">
      <formula>$F70="RO-1"</formula>
    </cfRule>
    <cfRule type="expression" dxfId="4279" priority="1284">
      <formula>$F70="RO-2"</formula>
    </cfRule>
    <cfRule type="expression" dxfId="4278" priority="1285">
      <formula>$F70="RO-3"</formula>
    </cfRule>
    <cfRule type="expression" dxfId="4277" priority="1286">
      <formula>$F70="Nic"</formula>
    </cfRule>
    <cfRule type="expression" dxfId="4276" priority="1287">
      <formula>$F70="RO-V"</formula>
    </cfRule>
    <cfRule type="expression" dxfId="4275" priority="1288">
      <formula>$F70="RO-Z"</formula>
    </cfRule>
    <cfRule type="expression" dxfId="4274" priority="1289">
      <formula>$F70="RO-1"</formula>
    </cfRule>
    <cfRule type="expression" dxfId="4273" priority="2611">
      <formula>$F70="RO-Z"</formula>
    </cfRule>
    <cfRule type="expression" dxfId="4272" priority="2612">
      <formula>$F70="RO-1"</formula>
    </cfRule>
    <cfRule type="expression" dxfId="4271" priority="2613">
      <formula>$F70="RO-2"</formula>
    </cfRule>
    <cfRule type="expression" dxfId="4270" priority="2614">
      <formula>$F70="RO-3"</formula>
    </cfRule>
    <cfRule type="expression" dxfId="4269" priority="2615">
      <formula>$F70="RO-Z"</formula>
    </cfRule>
    <cfRule type="expression" dxfId="4268" priority="2616">
      <formula>$F70="RO-1"</formula>
    </cfRule>
    <cfRule type="expression" dxfId="4267" priority="2617">
      <formula>$F70="RO-2"</formula>
    </cfRule>
    <cfRule type="expression" dxfId="4266" priority="2618">
      <formula>$F70="RO-3"</formula>
    </cfRule>
    <cfRule type="expression" dxfId="4265" priority="2619">
      <formula>$F70="RO-Z"</formula>
    </cfRule>
    <cfRule type="expression" dxfId="4264" priority="2620">
      <formula>$F70="RO-1"</formula>
    </cfRule>
    <cfRule type="expression" dxfId="4263" priority="2621">
      <formula>$F70="RO-2"</formula>
    </cfRule>
    <cfRule type="expression" dxfId="4262" priority="2622">
      <formula>$F70="RO-3"</formula>
    </cfRule>
    <cfRule type="expression" dxfId="4261" priority="2623">
      <formula>$F70="RO-Z"</formula>
    </cfRule>
    <cfRule type="expression" dxfId="4260" priority="2624">
      <formula>$F70="RO-1"</formula>
    </cfRule>
    <cfRule type="expression" dxfId="4259" priority="2625">
      <formula>$F70="RO-2"</formula>
    </cfRule>
    <cfRule type="expression" dxfId="4258" priority="2626">
      <formula>$F70="RO-3"</formula>
    </cfRule>
    <cfRule type="expression" dxfId="4257" priority="2627">
      <formula>$F70="Nic"</formula>
    </cfRule>
    <cfRule type="expression" dxfId="4256" priority="2628">
      <formula>$F70="RO-V"</formula>
    </cfRule>
    <cfRule type="expression" dxfId="4255" priority="2629">
      <formula>$F70="RO-Z"</formula>
    </cfRule>
    <cfRule type="expression" dxfId="4254" priority="1051">
      <formula>$F70="RO-3"</formula>
    </cfRule>
    <cfRule type="expression" dxfId="4253" priority="1050">
      <formula>$F70="RO-2"</formula>
    </cfRule>
    <cfRule type="expression" dxfId="4252" priority="1049">
      <formula>$F70="RO-1"</formula>
    </cfRule>
    <cfRule type="expression" dxfId="4251" priority="1048">
      <formula>$F70="RO-Z"</formula>
    </cfRule>
    <cfRule type="expression" dxfId="4250" priority="1047">
      <formula>$F70="RO-V"</formula>
    </cfRule>
    <cfRule type="expression" dxfId="4249" priority="1046">
      <formula>$F70="Nic"</formula>
    </cfRule>
    <cfRule type="expression" dxfId="4248" priority="1045">
      <formula>$F70="RO-3"</formula>
    </cfRule>
    <cfRule type="expression" dxfId="4247" priority="1044">
      <formula>$F70="RO-2"</formula>
    </cfRule>
    <cfRule type="expression" dxfId="4246" priority="1043">
      <formula>$F70="RO-1"</formula>
    </cfRule>
    <cfRule type="expression" dxfId="4245" priority="1042">
      <formula>$F70="RO-Z"</formula>
    </cfRule>
    <cfRule type="expression" dxfId="4244" priority="1041">
      <formula>$F70="RO-V"</formula>
    </cfRule>
    <cfRule type="expression" dxfId="4243" priority="1040">
      <formula>$F70="Nic"</formula>
    </cfRule>
    <cfRule type="expression" dxfId="4242" priority="1039">
      <formula>$F70="RO-3"</formula>
    </cfRule>
    <cfRule type="expression" dxfId="4241" priority="1290">
      <formula>$F70="RO-2"</formula>
    </cfRule>
    <cfRule type="expression" dxfId="4240" priority="1291">
      <formula>$F70="RO-3"</formula>
    </cfRule>
    <cfRule type="expression" dxfId="4239" priority="1292">
      <formula>$F70="Nic"</formula>
    </cfRule>
    <cfRule type="expression" dxfId="4238" priority="1293">
      <formula>$F70="RO-V"</formula>
    </cfRule>
    <cfRule type="expression" dxfId="4237" priority="1294">
      <formula>$F70="RO-Z"</formula>
    </cfRule>
    <cfRule type="expression" dxfId="4236" priority="1295">
      <formula>$F70="RO-1"</formula>
    </cfRule>
    <cfRule type="expression" dxfId="4235" priority="1296">
      <formula>$F70="RO-2"</formula>
    </cfRule>
    <cfRule type="expression" dxfId="4234" priority="1297">
      <formula>$F70="RO-3"</formula>
    </cfRule>
    <cfRule type="expression" dxfId="4233" priority="1298">
      <formula>$F70="RO-Z"</formula>
    </cfRule>
    <cfRule type="expression" dxfId="4232" priority="1299">
      <formula>$F70="RO-1"</formula>
    </cfRule>
    <cfRule type="expression" dxfId="4231" priority="1300">
      <formula>$F70="RO-2"</formula>
    </cfRule>
    <cfRule type="expression" dxfId="4230" priority="1301">
      <formula>$F70="RO-3"</formula>
    </cfRule>
    <cfRule type="expression" dxfId="4229" priority="1302">
      <formula>$F70="Nic"</formula>
    </cfRule>
    <cfRule type="expression" dxfId="4228" priority="1303">
      <formula>$F70="RO-V"</formula>
    </cfRule>
    <cfRule type="expression" dxfId="4227" priority="1304">
      <formula>$F70="RO-Z"</formula>
    </cfRule>
    <cfRule type="expression" dxfId="4226" priority="1305">
      <formula>$F70="RO-1"</formula>
    </cfRule>
    <cfRule type="expression" dxfId="4225" priority="1306">
      <formula>$F70="RO-2"</formula>
    </cfRule>
    <cfRule type="expression" dxfId="4224" priority="1307">
      <formula>$F70="RO-3"</formula>
    </cfRule>
    <cfRule type="expression" dxfId="4223" priority="1308">
      <formula>$F70="Nic"</formula>
    </cfRule>
    <cfRule type="expression" dxfId="4222" priority="1309">
      <formula>$F70="RO-V"</formula>
    </cfRule>
    <cfRule type="expression" dxfId="4221" priority="1310">
      <formula>$F70="RO-Z"</formula>
    </cfRule>
    <cfRule type="expression" dxfId="4220" priority="1311">
      <formula>$F70="RO-1"</formula>
    </cfRule>
    <cfRule type="expression" dxfId="4219" priority="1312">
      <formula>$F70="RO-2"</formula>
    </cfRule>
    <cfRule type="expression" dxfId="4218" priority="1313">
      <formula>$F70="RO-3"</formula>
    </cfRule>
    <cfRule type="expression" dxfId="4217" priority="2630">
      <formula>$F70="RO-1"</formula>
    </cfRule>
    <cfRule type="expression" dxfId="4216" priority="2631">
      <formula>$F70="RO-2"</formula>
    </cfRule>
    <cfRule type="expression" dxfId="4215" priority="2632">
      <formula>$F70="RO-3"</formula>
    </cfRule>
    <cfRule type="expression" dxfId="4214" priority="2633">
      <formula>$F70="Nic"</formula>
    </cfRule>
    <cfRule type="expression" dxfId="4213" priority="2634">
      <formula>$F70="RO-V"</formula>
    </cfRule>
    <cfRule type="expression" dxfId="4212" priority="2635">
      <formula>$F70="RO-Z"</formula>
    </cfRule>
    <cfRule type="expression" dxfId="4211" priority="2636">
      <formula>$F70="RO-1"</formula>
    </cfRule>
    <cfRule type="expression" dxfId="4210" priority="2637">
      <formula>$F70="RO-2"</formula>
    </cfRule>
    <cfRule type="expression" dxfId="4209" priority="2638">
      <formula>$F70="RO-3"</formula>
    </cfRule>
    <cfRule type="expression" dxfId="4208" priority="2639">
      <formula>$F70="Nic"</formula>
    </cfRule>
    <cfRule type="expression" dxfId="4207" priority="2640">
      <formula>$F70="RO-V"</formula>
    </cfRule>
    <cfRule type="expression" dxfId="4206" priority="2641">
      <formula>$F70="RO-Z"</formula>
    </cfRule>
    <cfRule type="expression" dxfId="4205" priority="2642">
      <formula>$F70="RO-1"</formula>
    </cfRule>
    <cfRule type="expression" dxfId="4204" priority="2643">
      <formula>$F70="RO-2"</formula>
    </cfRule>
    <cfRule type="expression" dxfId="4203" priority="2644">
      <formula>$F70="RO-3"</formula>
    </cfRule>
    <cfRule type="expression" dxfId="4202" priority="2645">
      <formula>$F70="Nic"</formula>
    </cfRule>
    <cfRule type="expression" dxfId="4201" priority="2646">
      <formula>$F70="RO-V"</formula>
    </cfRule>
    <cfRule type="expression" dxfId="4200" priority="2647">
      <formula>$F70="RO-Z"</formula>
    </cfRule>
    <cfRule type="expression" dxfId="4199" priority="2648">
      <formula>$F70="RO-1"</formula>
    </cfRule>
    <cfRule type="expression" dxfId="4198" priority="2649">
      <formula>$F70="RO-2"</formula>
    </cfRule>
    <cfRule type="expression" dxfId="4197" priority="2650">
      <formula>$F70="RO-3"</formula>
    </cfRule>
    <cfRule type="expression" dxfId="4196" priority="2651">
      <formula>$F70="RO-Z"</formula>
    </cfRule>
    <cfRule type="expression" dxfId="4195" priority="2652">
      <formula>$F70="RO-1"</formula>
    </cfRule>
    <cfRule type="expression" dxfId="4194" priority="2653">
      <formula>$F70="RO-2"</formula>
    </cfRule>
    <cfRule type="expression" dxfId="4193" priority="2654">
      <formula>$F70="RO-3"</formula>
    </cfRule>
    <cfRule type="expression" dxfId="4192" priority="2655">
      <formula>$F70="Nic"</formula>
    </cfRule>
    <cfRule type="expression" dxfId="4191" priority="2656">
      <formula>$F70="RO-V"</formula>
    </cfRule>
    <cfRule type="expression" dxfId="4190" priority="2657">
      <formula>$F70="RO-Z"</formula>
    </cfRule>
    <cfRule type="expression" dxfId="4189" priority="2658">
      <formula>$F70="RO-1"</formula>
    </cfRule>
    <cfRule type="expression" dxfId="4188" priority="2659">
      <formula>$F70="RO-2"</formula>
    </cfRule>
    <cfRule type="expression" dxfId="4187" priority="2660">
      <formula>$F70="RO-3"</formula>
    </cfRule>
    <cfRule type="expression" dxfId="4186" priority="2661">
      <formula>$F70="Nic"</formula>
    </cfRule>
    <cfRule type="expression" dxfId="4185" priority="1013">
      <formula>$F70="RO-V"</formula>
    </cfRule>
    <cfRule type="expression" dxfId="4184" priority="2662">
      <formula>$F70="RO-V"</formula>
    </cfRule>
    <cfRule type="expression" dxfId="4183" priority="2663">
      <formula>$F70="RO-Z"</formula>
    </cfRule>
    <cfRule type="expression" dxfId="4182" priority="2664">
      <formula>$F70="RO-1"</formula>
    </cfRule>
    <cfRule type="expression" dxfId="4181" priority="2665">
      <formula>$F70="RO-2"</formula>
    </cfRule>
    <cfRule type="expression" dxfId="4180" priority="2666">
      <formula>$F70="RO-3"</formula>
    </cfRule>
    <cfRule type="expression" dxfId="4179" priority="1038">
      <formula>$F70="RO-2"</formula>
    </cfRule>
    <cfRule type="expression" dxfId="4178" priority="1037">
      <formula>$F70="RO-1"</formula>
    </cfRule>
    <cfRule type="expression" dxfId="4177" priority="1036">
      <formula>$F70="RO-Z"</formula>
    </cfRule>
    <cfRule type="expression" dxfId="4176" priority="1035">
      <formula>$F70="RO-3"</formula>
    </cfRule>
    <cfRule type="expression" dxfId="4175" priority="1034">
      <formula>$F70="RO-2"</formula>
    </cfRule>
    <cfRule type="expression" dxfId="4174" priority="1033">
      <formula>$F70="RO-1"</formula>
    </cfRule>
    <cfRule type="expression" dxfId="4173" priority="1032">
      <formula>$F70="RO-Z"</formula>
    </cfRule>
    <cfRule type="expression" dxfId="4172" priority="1031">
      <formula>$F70="RO-V"</formula>
    </cfRule>
    <cfRule type="expression" dxfId="4171" priority="1030">
      <formula>$F70="Nic"</formula>
    </cfRule>
    <cfRule type="expression" dxfId="4170" priority="1029">
      <formula>$F70="RO-3"</formula>
    </cfRule>
    <cfRule type="expression" dxfId="4169" priority="1028">
      <formula>$F70="RO-2"</formula>
    </cfRule>
    <cfRule type="expression" dxfId="4168" priority="1027">
      <formula>$F70="RO-1"</formula>
    </cfRule>
    <cfRule type="expression" dxfId="4167" priority="1026">
      <formula>$F70="RO-Z"</formula>
    </cfRule>
    <cfRule type="expression" dxfId="4166" priority="1025">
      <formula>$F70="RO-V"</formula>
    </cfRule>
    <cfRule type="expression" dxfId="4165" priority="1024">
      <formula>$F70="Nic"</formula>
    </cfRule>
    <cfRule type="expression" dxfId="4164" priority="1023">
      <formula>$F70="RO-3"</formula>
    </cfRule>
    <cfRule type="expression" dxfId="4163" priority="1022">
      <formula>$F70="RO-2"</formula>
    </cfRule>
    <cfRule type="expression" dxfId="4162" priority="1021">
      <formula>$F70="RO-1"</formula>
    </cfRule>
    <cfRule type="expression" dxfId="4161" priority="1020">
      <formula>$F70="RO-Z"</formula>
    </cfRule>
    <cfRule type="expression" dxfId="4160" priority="1019">
      <formula>$F70="RO-V"</formula>
    </cfRule>
    <cfRule type="expression" dxfId="4159" priority="1018">
      <formula>$F70="Nic"</formula>
    </cfRule>
    <cfRule type="expression" dxfId="4158" priority="1017">
      <formula>$F70="RO-3"</formula>
    </cfRule>
    <cfRule type="expression" dxfId="4157" priority="1016">
      <formula>$F70="RO-2"</formula>
    </cfRule>
    <cfRule type="expression" dxfId="4156" priority="1015">
      <formula>$F70="RO-1"</formula>
    </cfRule>
    <cfRule type="expression" dxfId="4155" priority="1014">
      <formula>$F70="RO-Z"</formula>
    </cfRule>
    <cfRule type="expression" dxfId="4154" priority="1012">
      <formula>$F70="Nic"</formula>
    </cfRule>
    <cfRule type="expression" dxfId="4153" priority="1011">
      <formula>$F70="RO-3"</formula>
    </cfRule>
    <cfRule type="expression" dxfId="4152" priority="1010">
      <formula>$F70="RO-2"</formula>
    </cfRule>
    <cfRule type="expression" dxfId="4151" priority="1009">
      <formula>$F70="RO-1"</formula>
    </cfRule>
    <cfRule type="expression" dxfId="4150" priority="1008">
      <formula>$F70="RO-Z"</formula>
    </cfRule>
    <cfRule type="expression" dxfId="4149" priority="1007">
      <formula>$F70="RO-3"</formula>
    </cfRule>
    <cfRule type="expression" dxfId="4148" priority="1006">
      <formula>$F70="RO-2"</formula>
    </cfRule>
    <cfRule type="expression" dxfId="4147" priority="1005">
      <formula>$F70="RO-1"</formula>
    </cfRule>
    <cfRule type="expression" dxfId="4146" priority="1004">
      <formula>$F70="RO-Z"</formula>
    </cfRule>
    <cfRule type="expression" dxfId="4145" priority="1003">
      <formula>$F70="RO-3"</formula>
    </cfRule>
    <cfRule type="expression" dxfId="4144" priority="1002">
      <formula>$F70="RO-2"</formula>
    </cfRule>
    <cfRule type="expression" dxfId="4143" priority="1001">
      <formula>$F70="RO-1"</formula>
    </cfRule>
    <cfRule type="expression" dxfId="4142" priority="1000">
      <formula>$F70="RO-Z"</formula>
    </cfRule>
    <cfRule type="expression" dxfId="4141" priority="999">
      <formula>$F70="RO-3"</formula>
    </cfRule>
    <cfRule type="expression" dxfId="4140" priority="998">
      <formula>$F70="RO-2"</formula>
    </cfRule>
    <cfRule type="expression" dxfId="4139" priority="1549">
      <formula>$F70="RO-3"</formula>
    </cfRule>
    <cfRule type="expression" dxfId="4138" priority="997">
      <formula>$F70="RO-1"</formula>
    </cfRule>
    <cfRule type="expression" dxfId="4137" priority="996">
      <formula>$F70="RO-Z"</formula>
    </cfRule>
    <cfRule type="expression" dxfId="4136" priority="995">
      <formula>$F70="RO-3"</formula>
    </cfRule>
    <cfRule type="expression" dxfId="4135" priority="3184">
      <formula>$F70="RO-V"</formula>
    </cfRule>
    <cfRule type="expression" dxfId="4134" priority="3183">
      <formula>$F70="Nic"</formula>
    </cfRule>
    <cfRule type="expression" dxfId="4133" priority="3182">
      <formula>$F70="RO-3"</formula>
    </cfRule>
    <cfRule type="expression" dxfId="4132" priority="3181">
      <formula>$F70="RO-2"</formula>
    </cfRule>
    <cfRule type="expression" dxfId="4131" priority="3180">
      <formula>$F70="RO-1"</formula>
    </cfRule>
    <cfRule type="expression" dxfId="4130" priority="3179">
      <formula>$F70="RO-Z"</formula>
    </cfRule>
    <cfRule type="expression" dxfId="4129" priority="3178">
      <formula>$F70="RO-V"</formula>
    </cfRule>
    <cfRule type="expression" dxfId="4128" priority="3177">
      <formula>$F70="Nic"</formula>
    </cfRule>
    <cfRule type="expression" dxfId="4127" priority="3176">
      <formula>$F70="RO-3"</formula>
    </cfRule>
    <cfRule type="expression" dxfId="4126" priority="3175">
      <formula>$F70="RO-2"</formula>
    </cfRule>
    <cfRule type="expression" dxfId="4125" priority="3174">
      <formula>$F70="RO-1"</formula>
    </cfRule>
    <cfRule type="expression" dxfId="4124" priority="3173">
      <formula>$F70="RO-Z"</formula>
    </cfRule>
    <cfRule type="expression" dxfId="4123" priority="3172">
      <formula>$F70="RO-3"</formula>
    </cfRule>
    <cfRule type="expression" dxfId="4122" priority="3171">
      <formula>$F70="RO-2"</formula>
    </cfRule>
    <cfRule type="expression" dxfId="4121" priority="3170">
      <formula>$F70="RO-1"</formula>
    </cfRule>
    <cfRule type="expression" dxfId="4120" priority="3169">
      <formula>$F70="RO-Z"</formula>
    </cfRule>
    <cfRule type="expression" dxfId="4119" priority="3168">
      <formula>$F70="RO-V"</formula>
    </cfRule>
    <cfRule type="expression" dxfId="4118" priority="3167">
      <formula>$F70="Nic"</formula>
    </cfRule>
    <cfRule type="expression" dxfId="4117" priority="3166">
      <formula>$F70="RO-3"</formula>
    </cfRule>
    <cfRule type="expression" dxfId="4116" priority="3165">
      <formula>$F70="RO-2"</formula>
    </cfRule>
    <cfRule type="expression" dxfId="4115" priority="3164">
      <formula>$F70="RO-1"</formula>
    </cfRule>
    <cfRule type="expression" dxfId="4114" priority="3163">
      <formula>$F70="RO-Z"</formula>
    </cfRule>
    <cfRule type="expression" dxfId="4113" priority="3162">
      <formula>$F70="RO-V"</formula>
    </cfRule>
    <cfRule type="expression" dxfId="4112" priority="3161">
      <formula>$F70="Nic"</formula>
    </cfRule>
    <cfRule type="expression" dxfId="4111" priority="3160">
      <formula>$F70="RO-3"</formula>
    </cfRule>
    <cfRule type="expression" dxfId="4110" priority="3159">
      <formula>$F70="RO-2"</formula>
    </cfRule>
    <cfRule type="expression" dxfId="4109" priority="3158">
      <formula>$F70="RO-1"</formula>
    </cfRule>
    <cfRule type="expression" dxfId="4108" priority="3157">
      <formula>$F70="RO-Z"</formula>
    </cfRule>
    <cfRule type="expression" dxfId="4107" priority="3156">
      <formula>$F70="RO-V"</formula>
    </cfRule>
    <cfRule type="expression" dxfId="4106" priority="3155">
      <formula>$F70="Nic"</formula>
    </cfRule>
    <cfRule type="expression" dxfId="4105" priority="3154">
      <formula>$F70="RO-3"</formula>
    </cfRule>
    <cfRule type="expression" dxfId="4104" priority="3153">
      <formula>$F70="RO-2"</formula>
    </cfRule>
    <cfRule type="expression" dxfId="4103" priority="3152">
      <formula>$F70="RO-1"</formula>
    </cfRule>
    <cfRule type="expression" dxfId="4102" priority="3151">
      <formula>$F70="RO-Z"</formula>
    </cfRule>
    <cfRule type="expression" dxfId="4101" priority="3150">
      <formula>$F70="RO-V"</formula>
    </cfRule>
    <cfRule type="expression" dxfId="4100" priority="3149">
      <formula>$F70="Nic"</formula>
    </cfRule>
    <cfRule type="expression" dxfId="4099" priority="3148">
      <formula>$F70="RO-3"</formula>
    </cfRule>
    <cfRule type="expression" dxfId="4098" priority="3147">
      <formula>$F70="RO-2"</formula>
    </cfRule>
    <cfRule type="expression" dxfId="4097" priority="1577">
      <formula>$F70="RO-3"</formula>
    </cfRule>
    <cfRule type="expression" dxfId="4096" priority="1573">
      <formula>$F70="RO-V"</formula>
    </cfRule>
    <cfRule type="expression" dxfId="4095" priority="1572">
      <formula>$F70="Nic"</formula>
    </cfRule>
    <cfRule type="expression" dxfId="4094" priority="1571">
      <formula>$F70="RO-3"</formula>
    </cfRule>
    <cfRule type="expression" dxfId="4093" priority="1570">
      <formula>$F70="RO-2"</formula>
    </cfRule>
    <cfRule type="expression" dxfId="4092" priority="1569">
      <formula>$F70="RO-1"</formula>
    </cfRule>
    <cfRule type="expression" dxfId="4091" priority="1568">
      <formula>$F70="RO-Z"</formula>
    </cfRule>
    <cfRule type="expression" dxfId="4090" priority="1567">
      <formula>$F70="RO-V"</formula>
    </cfRule>
    <cfRule type="expression" dxfId="4089" priority="1566">
      <formula>$F70="Nic"</formula>
    </cfRule>
    <cfRule type="expression" dxfId="4088" priority="1565">
      <formula>$F70="RO-3"</formula>
    </cfRule>
    <cfRule type="expression" dxfId="4087" priority="1564">
      <formula>$F70="RO-2"</formula>
    </cfRule>
    <cfRule type="expression" dxfId="4086" priority="1563">
      <formula>$F70="RO-1"</formula>
    </cfRule>
    <cfRule type="expression" dxfId="4085" priority="1562">
      <formula>$F70="RO-Z"</formula>
    </cfRule>
    <cfRule type="expression" dxfId="4084" priority="1561">
      <formula>$F70="RO-3"</formula>
    </cfRule>
    <cfRule type="expression" dxfId="4083" priority="1560">
      <formula>$F70="RO-2"</formula>
    </cfRule>
    <cfRule type="expression" dxfId="4082" priority="1559">
      <formula>$F70="RO-1"</formula>
    </cfRule>
    <cfRule type="expression" dxfId="4081" priority="1558">
      <formula>$F70="RO-Z"</formula>
    </cfRule>
    <cfRule type="expression" dxfId="4080" priority="1557">
      <formula>$F70="RO-V"</formula>
    </cfRule>
    <cfRule type="expression" dxfId="4079" priority="1556">
      <formula>$F70="Nic"</formula>
    </cfRule>
    <cfRule type="expression" dxfId="4078" priority="1555">
      <formula>$F70="RO-3"</formula>
    </cfRule>
    <cfRule type="expression" dxfId="4077" priority="1554">
      <formula>$F70="RO-2"</formula>
    </cfRule>
    <cfRule type="expression" dxfId="4076" priority="1553">
      <formula>$F70="RO-1"</formula>
    </cfRule>
    <cfRule type="expression" dxfId="4075" priority="1552">
      <formula>$F70="RO-Z"</formula>
    </cfRule>
    <cfRule type="expression" dxfId="4074" priority="1551">
      <formula>$F70="RO-V"</formula>
    </cfRule>
    <cfRule type="expression" dxfId="4073" priority="1550">
      <formula>$F70="Nic"</formula>
    </cfRule>
    <cfRule type="expression" dxfId="4072" priority="1548">
      <formula>$F70="RO-2"</formula>
    </cfRule>
    <cfRule type="expression" dxfId="4071" priority="1547">
      <formula>$F70="RO-1"</formula>
    </cfRule>
    <cfRule type="expression" dxfId="4070" priority="1546">
      <formula>$F70="RO-Z"</formula>
    </cfRule>
    <cfRule type="expression" dxfId="4069" priority="1545">
      <formula>$F70="RO-V"</formula>
    </cfRule>
    <cfRule type="expression" dxfId="4068" priority="1544">
      <formula>$F70="Nic"</formula>
    </cfRule>
    <cfRule type="expression" dxfId="4067" priority="1543">
      <formula>$F70="RO-3"</formula>
    </cfRule>
    <cfRule type="expression" dxfId="4066" priority="3146">
      <formula>$F70="RO-1"</formula>
    </cfRule>
    <cfRule type="expression" dxfId="4065" priority="3145">
      <formula>$F70="RO-Z"</formula>
    </cfRule>
    <cfRule type="expression" dxfId="4064" priority="3144">
      <formula>$F70="RO-3"</formula>
    </cfRule>
    <cfRule type="expression" dxfId="4063" priority="3143">
      <formula>$F70="RO-2"</formula>
    </cfRule>
    <cfRule type="expression" dxfId="4062" priority="3142">
      <formula>$F70="RO-1"</formula>
    </cfRule>
    <cfRule type="expression" dxfId="4061" priority="3141">
      <formula>$F70="RO-Z"</formula>
    </cfRule>
    <cfRule type="expression" dxfId="4060" priority="3140">
      <formula>$F70="RO-3"</formula>
    </cfRule>
    <cfRule type="expression" dxfId="4059" priority="3139">
      <formula>$F70="RO-2"</formula>
    </cfRule>
    <cfRule type="expression" dxfId="4058" priority="3138">
      <formula>$F70="RO-1"</formula>
    </cfRule>
    <cfRule type="expression" dxfId="4057" priority="3137">
      <formula>$F70="RO-Z"</formula>
    </cfRule>
    <cfRule type="expression" dxfId="4056" priority="3136">
      <formula>$F70="RO-3"</formula>
    </cfRule>
    <cfRule type="expression" dxfId="4055" priority="3135">
      <formula>$F70="RO-2"</formula>
    </cfRule>
    <cfRule type="expression" dxfId="4054" priority="3134">
      <formula>$F70="RO-1"</formula>
    </cfRule>
    <cfRule type="expression" dxfId="4053" priority="3133">
      <formula>$F70="RO-Z"</formula>
    </cfRule>
    <cfRule type="expression" dxfId="4052" priority="3132">
      <formula>$F70="RO-3"</formula>
    </cfRule>
    <cfRule type="expression" dxfId="4051" priority="3131">
      <formula>$F70="RO-2"</formula>
    </cfRule>
    <cfRule type="expression" dxfId="4050" priority="3130">
      <formula>$F70="RO-1"</formula>
    </cfRule>
    <cfRule type="expression" dxfId="4049" priority="3129">
      <formula>$F70="RO-Z"</formula>
    </cfRule>
    <cfRule type="expression" dxfId="4048" priority="2867">
      <formula>$F70="RO-Z"</formula>
    </cfRule>
    <cfRule type="expression" dxfId="4047" priority="2868">
      <formula>$F70="RO-1"</formula>
    </cfRule>
    <cfRule type="expression" dxfId="4046" priority="2869">
      <formula>$F70="RO-2"</formula>
    </cfRule>
    <cfRule type="expression" dxfId="4045" priority="2870">
      <formula>$F70="RO-3"</formula>
    </cfRule>
    <cfRule type="expression" dxfId="4044" priority="2871">
      <formula>$F70="RO-Z"</formula>
    </cfRule>
    <cfRule type="expression" dxfId="4043" priority="2872">
      <formula>$F70="RO-1"</formula>
    </cfRule>
    <cfRule type="expression" dxfId="4042" priority="2873">
      <formula>$F70="RO-2"</formula>
    </cfRule>
    <cfRule type="expression" dxfId="4041" priority="2874">
      <formula>$F70="RO-3"</formula>
    </cfRule>
    <cfRule type="expression" dxfId="4040" priority="2875">
      <formula>$F70="RO-Z"</formula>
    </cfRule>
    <cfRule type="expression" dxfId="4039" priority="2876">
      <formula>$F70="RO-1"</formula>
    </cfRule>
    <cfRule type="expression" dxfId="4038" priority="2877">
      <formula>$F70="RO-2"</formula>
    </cfRule>
    <cfRule type="expression" dxfId="4037" priority="2878">
      <formula>$F70="RO-3"</formula>
    </cfRule>
    <cfRule type="expression" dxfId="4036" priority="2879">
      <formula>$F70="RO-Z"</formula>
    </cfRule>
    <cfRule type="expression" dxfId="4035" priority="2880">
      <formula>$F70="RO-1"</formula>
    </cfRule>
    <cfRule type="expression" dxfId="4034" priority="2881">
      <formula>$F70="RO-2"</formula>
    </cfRule>
    <cfRule type="expression" dxfId="4033" priority="2882">
      <formula>$F70="RO-3"</formula>
    </cfRule>
    <cfRule type="expression" dxfId="4032" priority="2883">
      <formula>$F70="RO-Z"</formula>
    </cfRule>
    <cfRule type="expression" dxfId="4031" priority="2884">
      <formula>$F70="RO-1"</formula>
    </cfRule>
    <cfRule type="expression" dxfId="4030" priority="2885">
      <formula>$F70="RO-2"</formula>
    </cfRule>
    <cfRule type="expression" dxfId="4029" priority="2886">
      <formula>$F70="RO-3"</formula>
    </cfRule>
    <cfRule type="expression" dxfId="4028" priority="2887">
      <formula>$F70="Nic"</formula>
    </cfRule>
    <cfRule type="expression" dxfId="4027" priority="2888">
      <formula>$F70="RO-V"</formula>
    </cfRule>
    <cfRule type="expression" dxfId="4026" priority="2889">
      <formula>$F70="RO-Z"</formula>
    </cfRule>
    <cfRule type="expression" dxfId="4025" priority="2890">
      <formula>$F70="RO-1"</formula>
    </cfRule>
    <cfRule type="expression" dxfId="4024" priority="2891">
      <formula>$F70="RO-2"</formula>
    </cfRule>
    <cfRule type="expression" dxfId="4023" priority="2892">
      <formula>$F70="RO-3"</formula>
    </cfRule>
    <cfRule type="expression" dxfId="4022" priority="2893">
      <formula>$F70="Nic"</formula>
    </cfRule>
    <cfRule type="expression" dxfId="4021" priority="2894">
      <formula>$F70="RO-V"</formula>
    </cfRule>
    <cfRule type="expression" dxfId="4020" priority="2895">
      <formula>$F70="RO-Z"</formula>
    </cfRule>
    <cfRule type="expression" dxfId="4019" priority="2896">
      <formula>$F70="RO-1"</formula>
    </cfRule>
    <cfRule type="expression" dxfId="4018" priority="2897">
      <formula>$F70="RO-2"</formula>
    </cfRule>
    <cfRule type="expression" dxfId="4017" priority="2898">
      <formula>$F70="RO-3"</formula>
    </cfRule>
    <cfRule type="expression" dxfId="4016" priority="2899">
      <formula>$F70="Nic"</formula>
    </cfRule>
    <cfRule type="expression" dxfId="4015" priority="2900">
      <formula>$F70="RO-V"</formula>
    </cfRule>
    <cfRule type="expression" dxfId="4014" priority="2901">
      <formula>$F70="RO-Z"</formula>
    </cfRule>
    <cfRule type="expression" dxfId="4013" priority="2902">
      <formula>$F70="RO-1"</formula>
    </cfRule>
    <cfRule type="expression" dxfId="4012" priority="2903">
      <formula>$F70="RO-2"</formula>
    </cfRule>
    <cfRule type="expression" dxfId="4011" priority="2904">
      <formula>$F70="RO-3"</formula>
    </cfRule>
    <cfRule type="expression" dxfId="4010" priority="2905">
      <formula>$F70="Nic"</formula>
    </cfRule>
    <cfRule type="expression" dxfId="4009" priority="2906">
      <formula>$F70="RO-V"</formula>
    </cfRule>
    <cfRule type="expression" dxfId="4008" priority="2907">
      <formula>$F70="RO-Z"</formula>
    </cfRule>
    <cfRule type="expression" dxfId="4007" priority="2908">
      <formula>$F70="RO-1"</formula>
    </cfRule>
    <cfRule type="expression" dxfId="4006" priority="2909">
      <formula>$F70="RO-2"</formula>
    </cfRule>
    <cfRule type="expression" dxfId="4005" priority="2910">
      <formula>$F70="RO-3"</formula>
    </cfRule>
    <cfRule type="expression" dxfId="4004" priority="2911">
      <formula>$F70="RO-Z"</formula>
    </cfRule>
    <cfRule type="expression" dxfId="4003" priority="2912">
      <formula>$F70="RO-1"</formula>
    </cfRule>
    <cfRule type="expression" dxfId="4002" priority="2913">
      <formula>$F70="RO-2"</formula>
    </cfRule>
    <cfRule type="expression" dxfId="4001" priority="2914">
      <formula>$F70="RO-3"</formula>
    </cfRule>
    <cfRule type="expression" dxfId="4000" priority="2915">
      <formula>$F70="Nic"</formula>
    </cfRule>
    <cfRule type="expression" dxfId="3999" priority="2916">
      <formula>$F70="RO-V"</formula>
    </cfRule>
    <cfRule type="expression" dxfId="3998" priority="2917">
      <formula>$F70="RO-Z"</formula>
    </cfRule>
    <cfRule type="expression" dxfId="3997" priority="2918">
      <formula>$F70="RO-1"</formula>
    </cfRule>
    <cfRule type="expression" dxfId="3996" priority="2919">
      <formula>$F70="RO-2"</formula>
    </cfRule>
    <cfRule type="expression" dxfId="3995" priority="2920">
      <formula>$F70="RO-3"</formula>
    </cfRule>
    <cfRule type="expression" dxfId="3994" priority="2921">
      <formula>$F70="Nic"</formula>
    </cfRule>
    <cfRule type="expression" dxfId="3993" priority="2922">
      <formula>$F70="RO-V"</formula>
    </cfRule>
    <cfRule type="expression" dxfId="3992" priority="2923">
      <formula>$F70="RO-Z"</formula>
    </cfRule>
    <cfRule type="expression" dxfId="3991" priority="2924">
      <formula>$F70="RO-1"</formula>
    </cfRule>
    <cfRule type="expression" dxfId="3990" priority="2925">
      <formula>$F70="RO-2"</formula>
    </cfRule>
    <cfRule type="expression" dxfId="3989" priority="2926">
      <formula>$F70="RO-3"</formula>
    </cfRule>
    <cfRule type="expression" dxfId="3988" priority="1542">
      <formula>$F70="RO-2"</formula>
    </cfRule>
    <cfRule type="expression" dxfId="3987" priority="1541">
      <formula>$F70="RO-1"</formula>
    </cfRule>
    <cfRule type="expression" dxfId="3986" priority="1540">
      <formula>$F70="RO-Z"</formula>
    </cfRule>
    <cfRule type="expression" dxfId="3985" priority="1539">
      <formula>$F70="RO-V"</formula>
    </cfRule>
    <cfRule type="expression" dxfId="3984" priority="1538">
      <formula>$F70="Nic"</formula>
    </cfRule>
    <cfRule type="expression" dxfId="3983" priority="1537">
      <formula>$F70="RO-3"</formula>
    </cfRule>
    <cfRule type="expression" dxfId="3982" priority="1536">
      <formula>$F70="RO-2"</formula>
    </cfRule>
    <cfRule type="expression" dxfId="3981" priority="1535">
      <formula>$F70="RO-1"</formula>
    </cfRule>
    <cfRule type="expression" dxfId="3980" priority="1534">
      <formula>$F70="RO-Z"</formula>
    </cfRule>
    <cfRule type="expression" dxfId="3979" priority="1533">
      <formula>$F70="RO-3"</formula>
    </cfRule>
    <cfRule type="expression" dxfId="3978" priority="1532">
      <formula>$F70="RO-2"</formula>
    </cfRule>
    <cfRule type="expression" dxfId="3977" priority="1531">
      <formula>$F70="RO-1"</formula>
    </cfRule>
    <cfRule type="expression" dxfId="3976" priority="1530">
      <formula>$F70="RO-Z"</formula>
    </cfRule>
    <cfRule type="expression" dxfId="3975" priority="1529">
      <formula>$F70="RO-3"</formula>
    </cfRule>
    <cfRule type="expression" dxfId="3974" priority="1528">
      <formula>$F70="RO-2"</formula>
    </cfRule>
    <cfRule type="expression" dxfId="3973" priority="1527">
      <formula>$F70="RO-1"</formula>
    </cfRule>
    <cfRule type="expression" dxfId="3972" priority="1526">
      <formula>$F70="RO-Z"</formula>
    </cfRule>
    <cfRule type="expression" dxfId="3971" priority="1525">
      <formula>$F70="RO-3"</formula>
    </cfRule>
  </conditionalFormatting>
  <conditionalFormatting sqref="D74:D81">
    <cfRule type="expression" dxfId="3970" priority="2861">
      <formula>$F74="Nic"</formula>
    </cfRule>
    <cfRule type="expression" dxfId="3969" priority="2850">
      <formula>$F74="RO-3"</formula>
    </cfRule>
    <cfRule type="expression" dxfId="3968" priority="2849">
      <formula>$F74="RO-2"</formula>
    </cfRule>
    <cfRule type="expression" dxfId="3967" priority="2848">
      <formula>$F74="RO-1"</formula>
    </cfRule>
    <cfRule type="expression" dxfId="3966" priority="2847">
      <formula>$F74="RO-Z"</formula>
    </cfRule>
    <cfRule type="expression" dxfId="3965" priority="2846">
      <formula>$F74="RO-V"</formula>
    </cfRule>
    <cfRule type="expression" dxfId="3964" priority="2845">
      <formula>$F74="Nic"</formula>
    </cfRule>
    <cfRule type="expression" dxfId="3963" priority="2844">
      <formula>$F74="RO-3"</formula>
    </cfRule>
    <cfRule type="expression" dxfId="3962" priority="3101">
      <formula>$F74="Nic"</formula>
    </cfRule>
    <cfRule type="expression" dxfId="3961" priority="2842">
      <formula>$F74="RO-1"</formula>
    </cfRule>
    <cfRule type="expression" dxfId="3960" priority="2841">
      <formula>$F74="RO-Z"</formula>
    </cfRule>
    <cfRule type="expression" dxfId="3959" priority="2840">
      <formula>$F74="RO-V"</formula>
    </cfRule>
    <cfRule type="expression" dxfId="3958" priority="2839">
      <formula>$F74="Nic"</formula>
    </cfRule>
    <cfRule type="expression" dxfId="3957" priority="2843">
      <formula>$F74="RO-2"</formula>
    </cfRule>
    <cfRule type="expression" dxfId="3956" priority="1253">
      <formula>$F74="RO-3"</formula>
    </cfRule>
    <cfRule type="expression" dxfId="3955" priority="1252">
      <formula>$F74="RO-2"</formula>
    </cfRule>
    <cfRule type="expression" dxfId="3954" priority="3112">
      <formula>$F74="RO-3"</formula>
    </cfRule>
    <cfRule type="expression" dxfId="3953" priority="1231">
      <formula>$F74="RO-3"</formula>
    </cfRule>
    <cfRule type="expression" dxfId="3952" priority="1232">
      <formula>$F74="Nic"</formula>
    </cfRule>
    <cfRule type="expression" dxfId="3951" priority="1233">
      <formula>$F74="RO-V"</formula>
    </cfRule>
    <cfRule type="expression" dxfId="3950" priority="1234">
      <formula>$F74="RO-Z"</formula>
    </cfRule>
    <cfRule type="expression" dxfId="3949" priority="3111">
      <formula>$F74="RO-2"</formula>
    </cfRule>
    <cfRule type="expression" dxfId="3948" priority="3110">
      <formula>$F74="RO-1"</formula>
    </cfRule>
    <cfRule type="expression" dxfId="3947" priority="994">
      <formula>$F74="RO-3"</formula>
    </cfRule>
    <cfRule type="expression" dxfId="3946" priority="993">
      <formula>$F74="RO-2"</formula>
    </cfRule>
    <cfRule type="expression" dxfId="3945" priority="1226">
      <formula>$F74="Nic"</formula>
    </cfRule>
    <cfRule type="expression" dxfId="3944" priority="1227">
      <formula>$F74="RO-V"</formula>
    </cfRule>
    <cfRule type="expression" dxfId="3943" priority="1228">
      <formula>$F74="RO-Z"</formula>
    </cfRule>
    <cfRule type="expression" dxfId="3942" priority="1229">
      <formula>$F74="RO-1"</formula>
    </cfRule>
    <cfRule type="expression" dxfId="3941" priority="1230">
      <formula>$F74="RO-2"</formula>
    </cfRule>
    <cfRule type="expression" dxfId="3940" priority="992">
      <formula>$F74="RO-1"</formula>
    </cfRule>
    <cfRule type="expression" dxfId="3939" priority="991">
      <formula>$F74="RO-Z"</formula>
    </cfRule>
    <cfRule type="expression" dxfId="3938" priority="2610">
      <formula>$F74="RO-3"</formula>
    </cfRule>
    <cfRule type="expression" dxfId="3937" priority="2609">
      <formula>$F74="RO-2"</formula>
    </cfRule>
    <cfRule type="expression" dxfId="3936" priority="2608">
      <formula>$F74="RO-1"</formula>
    </cfRule>
    <cfRule type="expression" dxfId="3935" priority="2607">
      <formula>$F74="RO-Z"</formula>
    </cfRule>
    <cfRule type="expression" dxfId="3934" priority="2606">
      <formula>$F74="RO-V"</formula>
    </cfRule>
    <cfRule type="expression" dxfId="3933" priority="2605">
      <formula>$F74="Nic"</formula>
    </cfRule>
    <cfRule type="expression" dxfId="3932" priority="1235">
      <formula>$F74="RO-1"</formula>
    </cfRule>
    <cfRule type="expression" dxfId="3931" priority="1236">
      <formula>$F74="RO-2"</formula>
    </cfRule>
    <cfRule type="expression" dxfId="3930" priority="1237">
      <formula>$F74="RO-3"</formula>
    </cfRule>
    <cfRule type="expression" dxfId="3929" priority="1517">
      <formula>$F74="RO-3"</formula>
    </cfRule>
    <cfRule type="expression" dxfId="3928" priority="1516">
      <formula>$F74="RO-2"</formula>
    </cfRule>
    <cfRule type="expression" dxfId="3927" priority="990">
      <formula>$F74="RO-V"</formula>
    </cfRule>
    <cfRule type="expression" dxfId="3926" priority="1515">
      <formula>$F74="RO-1"</formula>
    </cfRule>
    <cfRule type="expression" dxfId="3925" priority="1514">
      <formula>$F74="RO-Z"</formula>
    </cfRule>
    <cfRule type="expression" dxfId="3924" priority="1513">
      <formula>$F74="RO-V"</formula>
    </cfRule>
    <cfRule type="expression" dxfId="3923" priority="1512">
      <formula>$F74="Nic"</formula>
    </cfRule>
    <cfRule type="expression" dxfId="3922" priority="1501">
      <formula>$F74="RO-3"</formula>
    </cfRule>
    <cfRule type="expression" dxfId="3921" priority="1500">
      <formula>$F74="RO-2"</formula>
    </cfRule>
    <cfRule type="expression" dxfId="3920" priority="1499">
      <formula>$F74="RO-1"</formula>
    </cfRule>
    <cfRule type="expression" dxfId="3919" priority="1498">
      <formula>$F74="RO-Z"</formula>
    </cfRule>
    <cfRule type="expression" dxfId="3918" priority="1497">
      <formula>$F74="RO-V"</formula>
    </cfRule>
    <cfRule type="expression" dxfId="3917" priority="1496">
      <formula>$F74="Nic"</formula>
    </cfRule>
    <cfRule type="expression" dxfId="3916" priority="1495">
      <formula>$F74="RO-3"</formula>
    </cfRule>
    <cfRule type="expression" dxfId="3915" priority="1494">
      <formula>$F74="RO-2"</formula>
    </cfRule>
    <cfRule type="expression" dxfId="3914" priority="1493">
      <formula>$F74="RO-1"</formula>
    </cfRule>
    <cfRule type="expression" dxfId="3913" priority="1492">
      <formula>$F74="RO-Z"</formula>
    </cfRule>
    <cfRule type="expression" dxfId="3912" priority="1491">
      <formula>$F74="RO-V"</formula>
    </cfRule>
    <cfRule type="expression" dxfId="3911" priority="1490">
      <formula>$F74="Nic"</formula>
    </cfRule>
    <cfRule type="expression" dxfId="3910" priority="1248">
      <formula>$F74="Nic"</formula>
    </cfRule>
    <cfRule type="expression" dxfId="3909" priority="1249">
      <formula>$F74="RO-V"</formula>
    </cfRule>
    <cfRule type="expression" dxfId="3908" priority="1250">
      <formula>$F74="RO-Z"</formula>
    </cfRule>
    <cfRule type="expression" dxfId="3907" priority="1251">
      <formula>$F74="RO-1"</formula>
    </cfRule>
    <cfRule type="expression" dxfId="3906" priority="989">
      <formula>$F74="Nic"</formula>
    </cfRule>
    <cfRule type="expression" dxfId="3905" priority="3109">
      <formula>$F74="RO-Z"</formula>
    </cfRule>
    <cfRule type="expression" dxfId="3904" priority="3108">
      <formula>$F74="RO-V"</formula>
    </cfRule>
    <cfRule type="expression" dxfId="3903" priority="3107">
      <formula>$F74="Nic"</formula>
    </cfRule>
    <cfRule type="expression" dxfId="3902" priority="3128">
      <formula>$F74="RO-3"</formula>
    </cfRule>
    <cfRule type="expression" dxfId="3901" priority="3127">
      <formula>$F74="RO-2"</formula>
    </cfRule>
    <cfRule type="expression" dxfId="3900" priority="967">
      <formula>$F74="Nic"</formula>
    </cfRule>
    <cfRule type="expression" dxfId="3899" priority="968">
      <formula>$F74="RO-V"</formula>
    </cfRule>
    <cfRule type="expression" dxfId="3898" priority="969">
      <formula>$F74="RO-Z"</formula>
    </cfRule>
    <cfRule type="expression" dxfId="3897" priority="970">
      <formula>$F74="RO-1"</formula>
    </cfRule>
    <cfRule type="expression" dxfId="3896" priority="2594">
      <formula>$F74="RO-3"</formula>
    </cfRule>
    <cfRule type="expression" dxfId="3895" priority="2593">
      <formula>$F74="RO-2"</formula>
    </cfRule>
    <cfRule type="expression" dxfId="3894" priority="2592">
      <formula>$F74="RO-1"</formula>
    </cfRule>
    <cfRule type="expression" dxfId="3893" priority="2591">
      <formula>$F74="RO-Z"</formula>
    </cfRule>
    <cfRule type="expression" dxfId="3892" priority="2590">
      <formula>$F74="RO-V"</formula>
    </cfRule>
    <cfRule type="expression" dxfId="3891" priority="2589">
      <formula>$F74="Nic"</formula>
    </cfRule>
    <cfRule type="expression" dxfId="3890" priority="2588">
      <formula>$F74="RO-3"</formula>
    </cfRule>
    <cfRule type="expression" dxfId="3889" priority="2587">
      <formula>$F74="RO-2"</formula>
    </cfRule>
    <cfRule type="expression" dxfId="3888" priority="2586">
      <formula>$F74="RO-1"</formula>
    </cfRule>
    <cfRule type="expression" dxfId="3887" priority="2585">
      <formula>$F74="RO-Z"</formula>
    </cfRule>
    <cfRule type="expression" dxfId="3886" priority="2584">
      <formula>$F74="RO-V"</formula>
    </cfRule>
    <cfRule type="expression" dxfId="3885" priority="2583">
      <formula>$F74="Nic"</formula>
    </cfRule>
    <cfRule type="expression" dxfId="3884" priority="971">
      <formula>$F74="RO-2"</formula>
    </cfRule>
    <cfRule type="expression" dxfId="3883" priority="3126">
      <formula>$F74="RO-1"</formula>
    </cfRule>
    <cfRule type="expression" dxfId="3882" priority="3125">
      <formula>$F74="RO-Z"</formula>
    </cfRule>
    <cfRule type="expression" dxfId="3881" priority="3124">
      <formula>$F74="RO-V"</formula>
    </cfRule>
    <cfRule type="expression" dxfId="3880" priority="3123">
      <formula>$F74="Nic"</formula>
    </cfRule>
    <cfRule type="expression" dxfId="3879" priority="3106">
      <formula>$F74="RO-3"</formula>
    </cfRule>
    <cfRule type="expression" dxfId="3878" priority="3105">
      <formula>$F74="RO-2"</formula>
    </cfRule>
    <cfRule type="expression" dxfId="3877" priority="3104">
      <formula>$F74="RO-1"</formula>
    </cfRule>
    <cfRule type="expression" dxfId="3876" priority="3103">
      <formula>$F74="RO-Z"</formula>
    </cfRule>
    <cfRule type="expression" dxfId="3875" priority="3102">
      <formula>$F74="RO-V"</formula>
    </cfRule>
    <cfRule type="expression" dxfId="3874" priority="972">
      <formula>$F74="RO-3"</formula>
    </cfRule>
    <cfRule type="expression" dxfId="3873" priority="973">
      <formula>$F74="Nic"</formula>
    </cfRule>
    <cfRule type="expression" dxfId="3872" priority="974">
      <formula>$F74="RO-V"</formula>
    </cfRule>
    <cfRule type="expression" dxfId="3871" priority="975">
      <formula>$F74="RO-Z"</formula>
    </cfRule>
    <cfRule type="expression" dxfId="3870" priority="976">
      <formula>$F74="RO-1"</formula>
    </cfRule>
    <cfRule type="expression" dxfId="3869" priority="977">
      <formula>$F74="RO-2"</formula>
    </cfRule>
    <cfRule type="expression" dxfId="3868" priority="978">
      <formula>$F74="RO-3"</formula>
    </cfRule>
    <cfRule type="expression" dxfId="3867" priority="2866">
      <formula>$F74="RO-3"</formula>
    </cfRule>
    <cfRule type="expression" dxfId="3866" priority="2865">
      <formula>$F74="RO-2"</formula>
    </cfRule>
    <cfRule type="expression" dxfId="3865" priority="2864">
      <formula>$F74="RO-1"</formula>
    </cfRule>
    <cfRule type="expression" dxfId="3864" priority="2863">
      <formula>$F74="RO-Z"</formula>
    </cfRule>
    <cfRule type="expression" dxfId="3863" priority="2862">
      <formula>$F74="RO-V"</formula>
    </cfRule>
  </conditionalFormatting>
  <conditionalFormatting sqref="D74:D88">
    <cfRule type="expression" dxfId="3862" priority="1483">
      <formula>$F74="RO-3"</formula>
    </cfRule>
    <cfRule type="expression" dxfId="3861" priority="1484">
      <formula>$F74="Nic"</formula>
    </cfRule>
    <cfRule type="expression" dxfId="3860" priority="1485">
      <formula>$F74="RO-V"</formula>
    </cfRule>
    <cfRule type="expression" dxfId="3859" priority="1486">
      <formula>$F74="RO-Z"</formula>
    </cfRule>
    <cfRule type="expression" dxfId="3858" priority="1478">
      <formula>$F74="Nic"</formula>
    </cfRule>
    <cfRule type="expression" dxfId="3857" priority="1506">
      <formula>$F74="Nic"</formula>
    </cfRule>
    <cfRule type="expression" dxfId="3856" priority="1507">
      <formula>$F74="RO-V"</formula>
    </cfRule>
    <cfRule type="expression" dxfId="3855" priority="1508">
      <formula>$F74="RO-Z"</formula>
    </cfRule>
    <cfRule type="expression" dxfId="3854" priority="1509">
      <formula>$F74="RO-1"</formula>
    </cfRule>
    <cfRule type="expression" dxfId="3853" priority="1510">
      <formula>$F74="RO-2"</formula>
    </cfRule>
    <cfRule type="expression" dxfId="3852" priority="1511">
      <formula>$F74="RO-3"</formula>
    </cfRule>
    <cfRule type="expression" dxfId="3851" priority="1219">
      <formula>$F74="RO-3"</formula>
    </cfRule>
    <cfRule type="expression" dxfId="3850" priority="1218">
      <formula>$F74="RO-2"</formula>
    </cfRule>
    <cfRule type="expression" dxfId="3849" priority="1217">
      <formula>$F74="RO-1"</formula>
    </cfRule>
    <cfRule type="expression" dxfId="3848" priority="1216">
      <formula>$F74="RO-Z"</formula>
    </cfRule>
    <cfRule type="expression" dxfId="3847" priority="1215">
      <formula>$F74="RO-V"</formula>
    </cfRule>
    <cfRule type="expression" dxfId="3846" priority="1214">
      <formula>$F74="Nic"</formula>
    </cfRule>
    <cfRule type="expression" dxfId="3845" priority="1222">
      <formula>$F74="RO-Z"</formula>
    </cfRule>
    <cfRule type="expression" dxfId="3844" priority="1223">
      <formula>$F74="RO-1"</formula>
    </cfRule>
    <cfRule type="expression" dxfId="3843" priority="1224">
      <formula>$F74="RO-2"</formula>
    </cfRule>
    <cfRule type="expression" dxfId="3842" priority="1225">
      <formula>$F74="RO-3"</formula>
    </cfRule>
    <cfRule type="expression" dxfId="3841" priority="1221">
      <formula>$F74="RO-V"</formula>
    </cfRule>
    <cfRule type="expression" dxfId="3840" priority="1220">
      <formula>$F74="Nic"</formula>
    </cfRule>
    <cfRule type="expression" dxfId="3839" priority="2582">
      <formula>$F74="RO-3"</formula>
    </cfRule>
    <cfRule type="expression" dxfId="3838" priority="2604">
      <formula>$F74="RO-3"</formula>
    </cfRule>
    <cfRule type="expression" dxfId="3837" priority="2603">
      <formula>$F74="RO-2"</formula>
    </cfRule>
    <cfRule type="expression" dxfId="3836" priority="2602">
      <formula>$F74="RO-1"</formula>
    </cfRule>
    <cfRule type="expression" dxfId="3835" priority="2601">
      <formula>$F74="RO-Z"</formula>
    </cfRule>
    <cfRule type="expression" dxfId="3834" priority="2600">
      <formula>$F74="RO-V"</formula>
    </cfRule>
    <cfRule type="expression" dxfId="3833" priority="2599">
      <formula>$F74="Nic"</formula>
    </cfRule>
    <cfRule type="expression" dxfId="3832" priority="2581">
      <formula>$F74="RO-2"</formula>
    </cfRule>
    <cfRule type="expression" dxfId="3831" priority="2580">
      <formula>$F74="RO-1"</formula>
    </cfRule>
    <cfRule type="expression" dxfId="3830" priority="1487">
      <formula>$F74="RO-1"</formula>
    </cfRule>
    <cfRule type="expression" dxfId="3829" priority="2579">
      <formula>$F74="RO-Z"</formula>
    </cfRule>
    <cfRule type="expression" dxfId="3828" priority="2578">
      <formula>$F74="RO-V"</formula>
    </cfRule>
    <cfRule type="expression" dxfId="3827" priority="2577">
      <formula>$F74="Nic"</formula>
    </cfRule>
    <cfRule type="expression" dxfId="3826" priority="2576">
      <formula>$F74="RO-3"</formula>
    </cfRule>
    <cfRule type="expression" dxfId="3825" priority="2575">
      <formula>$F74="RO-2"</formula>
    </cfRule>
    <cfRule type="expression" dxfId="3824" priority="2574">
      <formula>$F74="RO-1"</formula>
    </cfRule>
    <cfRule type="expression" dxfId="3823" priority="2827">
      <formula>$F74="Nic"</formula>
    </cfRule>
    <cfRule type="expression" dxfId="3822" priority="2828">
      <formula>$F74="RO-V"</formula>
    </cfRule>
    <cfRule type="expression" dxfId="3821" priority="2573">
      <formula>$F74="RO-Z"</formula>
    </cfRule>
    <cfRule type="expression" dxfId="3820" priority="2572">
      <formula>$F74="RO-V"</formula>
    </cfRule>
    <cfRule type="expression" dxfId="3819" priority="2571">
      <formula>$F74="Nic"</formula>
    </cfRule>
    <cfRule type="expression" dxfId="3818" priority="1480">
      <formula>$F74="RO-Z"</formula>
    </cfRule>
    <cfRule type="expression" dxfId="3817" priority="1481">
      <formula>$F74="RO-1"</formula>
    </cfRule>
    <cfRule type="expression" dxfId="3816" priority="1482">
      <formula>$F74="RO-2"</formula>
    </cfRule>
    <cfRule type="expression" dxfId="3815" priority="988">
      <formula>$F74="RO-3"</formula>
    </cfRule>
    <cfRule type="expression" dxfId="3814" priority="987">
      <formula>$F74="RO-2"</formula>
    </cfRule>
    <cfRule type="expression" dxfId="3813" priority="986">
      <formula>$F74="RO-1"</formula>
    </cfRule>
    <cfRule type="expression" dxfId="3812" priority="3122">
      <formula>$F74="RO-3"</formula>
    </cfRule>
    <cfRule type="expression" dxfId="3811" priority="3121">
      <formula>$F74="RO-2"</formula>
    </cfRule>
    <cfRule type="expression" dxfId="3810" priority="3120">
      <formula>$F74="RO-1"</formula>
    </cfRule>
    <cfRule type="expression" dxfId="3809" priority="3119">
      <formula>$F74="RO-Z"</formula>
    </cfRule>
    <cfRule type="expression" dxfId="3808" priority="3118">
      <formula>$F74="RO-V"</formula>
    </cfRule>
    <cfRule type="expression" dxfId="3807" priority="3117">
      <formula>$F74="Nic"</formula>
    </cfRule>
    <cfRule type="expression" dxfId="3806" priority="3100">
      <formula>$F74="RO-3"</formula>
    </cfRule>
    <cfRule type="expression" dxfId="3805" priority="3099">
      <formula>$F74="RO-2"</formula>
    </cfRule>
    <cfRule type="expression" dxfId="3804" priority="3098">
      <formula>$F74="RO-1"</formula>
    </cfRule>
    <cfRule type="expression" dxfId="3803" priority="3097">
      <formula>$F74="RO-Z"</formula>
    </cfRule>
    <cfRule type="expression" dxfId="3802" priority="3096">
      <formula>$F74="RO-V"</formula>
    </cfRule>
    <cfRule type="expression" dxfId="3801" priority="3095">
      <formula>$F74="Nic"</formula>
    </cfRule>
    <cfRule type="expression" dxfId="3800" priority="3094">
      <formula>$F74="RO-3"</formula>
    </cfRule>
    <cfRule type="expression" dxfId="3799" priority="3093">
      <formula>$F74="RO-2"</formula>
    </cfRule>
    <cfRule type="expression" dxfId="3798" priority="3092">
      <formula>$F74="RO-1"</formula>
    </cfRule>
    <cfRule type="expression" dxfId="3797" priority="3091">
      <formula>$F74="RO-Z"</formula>
    </cfRule>
    <cfRule type="expression" dxfId="3796" priority="3090">
      <formula>$F74="RO-V"</formula>
    </cfRule>
    <cfRule type="expression" dxfId="3795" priority="3089">
      <formula>$F74="Nic"</formula>
    </cfRule>
    <cfRule type="expression" dxfId="3794" priority="2829">
      <formula>$F74="RO-Z"</formula>
    </cfRule>
    <cfRule type="expression" dxfId="3793" priority="2830">
      <formula>$F74="RO-1"</formula>
    </cfRule>
    <cfRule type="expression" dxfId="3792" priority="2831">
      <formula>$F74="RO-2"</formula>
    </cfRule>
    <cfRule type="expression" dxfId="3791" priority="2832">
      <formula>$F74="RO-3"</formula>
    </cfRule>
    <cfRule type="expression" dxfId="3790" priority="2833">
      <formula>$F74="Nic"</formula>
    </cfRule>
    <cfRule type="expression" dxfId="3789" priority="2834">
      <formula>$F74="RO-V"</formula>
    </cfRule>
    <cfRule type="expression" dxfId="3788" priority="2835">
      <formula>$F74="RO-Z"</formula>
    </cfRule>
    <cfRule type="expression" dxfId="3787" priority="2836">
      <formula>$F74="RO-1"</formula>
    </cfRule>
    <cfRule type="expression" dxfId="3786" priority="2837">
      <formula>$F74="RO-2"</formula>
    </cfRule>
    <cfRule type="expression" dxfId="3785" priority="2838">
      <formula>$F74="RO-3"</formula>
    </cfRule>
    <cfRule type="expression" dxfId="3784" priority="2855">
      <formula>$F74="Nic"</formula>
    </cfRule>
    <cfRule type="expression" dxfId="3783" priority="1479">
      <formula>$F74="RO-V"</formula>
    </cfRule>
    <cfRule type="expression" dxfId="3782" priority="2857">
      <formula>$F74="RO-Z"</formula>
    </cfRule>
    <cfRule type="expression" dxfId="3781" priority="2858">
      <formula>$F74="RO-1"</formula>
    </cfRule>
    <cfRule type="expression" dxfId="3780" priority="2859">
      <formula>$F74="RO-2"</formula>
    </cfRule>
    <cfRule type="expression" dxfId="3779" priority="2860">
      <formula>$F74="RO-3"</formula>
    </cfRule>
    <cfRule type="expression" dxfId="3778" priority="985">
      <formula>$F74="RO-Z"</formula>
    </cfRule>
    <cfRule type="expression" dxfId="3777" priority="984">
      <formula>$F74="RO-V"</formula>
    </cfRule>
    <cfRule type="expression" dxfId="3776" priority="983">
      <formula>$F74="Nic"</formula>
    </cfRule>
    <cfRule type="expression" dxfId="3775" priority="966">
      <formula>$F74="RO-3"</formula>
    </cfRule>
    <cfRule type="expression" dxfId="3774" priority="965">
      <formula>$F74="RO-2"</formula>
    </cfRule>
    <cfRule type="expression" dxfId="3773" priority="964">
      <formula>$F74="RO-1"</formula>
    </cfRule>
    <cfRule type="expression" dxfId="3772" priority="963">
      <formula>$F74="RO-Z"</formula>
    </cfRule>
    <cfRule type="expression" dxfId="3771" priority="962">
      <formula>$F74="RO-V"</formula>
    </cfRule>
    <cfRule type="expression" dxfId="3770" priority="961">
      <formula>$F74="Nic"</formula>
    </cfRule>
    <cfRule type="expression" dxfId="3769" priority="960">
      <formula>$F74="RO-3"</formula>
    </cfRule>
    <cfRule type="expression" dxfId="3768" priority="959">
      <formula>$F74="RO-2"</formula>
    </cfRule>
    <cfRule type="expression" dxfId="3767" priority="958">
      <formula>$F74="RO-1"</formula>
    </cfRule>
    <cfRule type="expression" dxfId="3766" priority="1247">
      <formula>$F74="RO-3"</formula>
    </cfRule>
    <cfRule type="expression" dxfId="3765" priority="1246">
      <formula>$F74="RO-2"</formula>
    </cfRule>
    <cfRule type="expression" dxfId="3764" priority="957">
      <formula>$F74="RO-Z"</formula>
    </cfRule>
    <cfRule type="expression" dxfId="3763" priority="956">
      <formula>$F74="RO-V"</formula>
    </cfRule>
    <cfRule type="expression" dxfId="3762" priority="955">
      <formula>$F74="Nic"</formula>
    </cfRule>
    <cfRule type="expression" dxfId="3761" priority="1245">
      <formula>$F74="RO-1"</formula>
    </cfRule>
    <cfRule type="expression" dxfId="3760" priority="1244">
      <formula>$F74="RO-Z"</formula>
    </cfRule>
    <cfRule type="expression" dxfId="3759" priority="1243">
      <formula>$F74="RO-V"</formula>
    </cfRule>
    <cfRule type="expression" dxfId="3758" priority="1242">
      <formula>$F74="Nic"</formula>
    </cfRule>
    <cfRule type="expression" dxfId="3757" priority="1488">
      <formula>$F74="RO-2"</formula>
    </cfRule>
    <cfRule type="expression" dxfId="3756" priority="1489">
      <formula>$F74="RO-3"</formula>
    </cfRule>
    <cfRule type="expression" dxfId="3755" priority="2856">
      <formula>$F74="RO-V"</formula>
    </cfRule>
  </conditionalFormatting>
  <conditionalFormatting sqref="D75:D81">
    <cfRule type="expression" dxfId="3754" priority="1477">
      <formula>$F75="RO-3"</formula>
    </cfRule>
    <cfRule type="expression" dxfId="3753" priority="1476">
      <formula>$F75="RO-2"</formula>
    </cfRule>
    <cfRule type="expression" dxfId="3752" priority="1475">
      <formula>$F75="RO-1"</formula>
    </cfRule>
    <cfRule type="expression" dxfId="3751" priority="1474">
      <formula>$F75="RO-Z"</formula>
    </cfRule>
    <cfRule type="expression" dxfId="3750" priority="1473">
      <formula>$F75="RO-3"</formula>
    </cfRule>
    <cfRule type="expression" dxfId="3749" priority="1472">
      <formula>$F75="RO-2"</formula>
    </cfRule>
    <cfRule type="expression" dxfId="3748" priority="1471">
      <formula>$F75="RO-1"</formula>
    </cfRule>
    <cfRule type="expression" dxfId="3747" priority="1470">
      <formula>$F75="RO-Z"</formula>
    </cfRule>
    <cfRule type="expression" dxfId="3746" priority="2564">
      <formula>$F75="RO-1"</formula>
    </cfRule>
    <cfRule type="expression" dxfId="3745" priority="1503">
      <formula>$F75="RO-1"</formula>
    </cfRule>
    <cfRule type="expression" dxfId="3744" priority="1504">
      <formula>$F75="RO-2"</formula>
    </cfRule>
    <cfRule type="expression" dxfId="3743" priority="1505">
      <formula>$F75="RO-3"</formula>
    </cfRule>
    <cfRule type="expression" dxfId="3742" priority="3082">
      <formula>$F75="RO-1"</formula>
    </cfRule>
    <cfRule type="expression" dxfId="3741" priority="982">
      <formula>$F75="RO-3"</formula>
    </cfRule>
    <cfRule type="expression" dxfId="3740" priority="981">
      <formula>$F75="RO-2"</formula>
    </cfRule>
    <cfRule type="expression" dxfId="3739" priority="980">
      <formula>$F75="RO-1"</formula>
    </cfRule>
    <cfRule type="expression" dxfId="3738" priority="979">
      <formula>$F75="RO-Z"</formula>
    </cfRule>
    <cfRule type="expression" dxfId="3737" priority="3088">
      <formula>$F75="RO-3"</formula>
    </cfRule>
    <cfRule type="expression" dxfId="3736" priority="3087">
      <formula>$F75="RO-2"</formula>
    </cfRule>
    <cfRule type="expression" dxfId="3735" priority="3086">
      <formula>$F75="RO-1"</formula>
    </cfRule>
    <cfRule type="expression" dxfId="3734" priority="3085">
      <formula>$F75="RO-Z"</formula>
    </cfRule>
    <cfRule type="expression" dxfId="3733" priority="2819">
      <formula>$F75="RO-Z"</formula>
    </cfRule>
    <cfRule type="expression" dxfId="3732" priority="2565">
      <formula>$F75="RO-2"</formula>
    </cfRule>
    <cfRule type="expression" dxfId="3731" priority="2566">
      <formula>$F75="RO-3"</formula>
    </cfRule>
    <cfRule type="expression" dxfId="3730" priority="2569">
      <formula>$F75="RO-2"</formula>
    </cfRule>
    <cfRule type="expression" dxfId="3729" priority="2595">
      <formula>$F75="RO-Z"</formula>
    </cfRule>
    <cfRule type="expression" dxfId="3728" priority="2596">
      <formula>$F75="RO-1"</formula>
    </cfRule>
    <cfRule type="expression" dxfId="3727" priority="2597">
      <formula>$F75="RO-2"</formula>
    </cfRule>
    <cfRule type="expression" dxfId="3726" priority="2598">
      <formula>$F75="RO-3"</formula>
    </cfRule>
    <cfRule type="expression" dxfId="3725" priority="3081">
      <formula>$F75="RO-Z"</formula>
    </cfRule>
    <cfRule type="expression" dxfId="3724" priority="2567">
      <formula>$F75="RO-Z"</formula>
    </cfRule>
    <cfRule type="expression" dxfId="3723" priority="2568">
      <formula>$F75="RO-1"</formula>
    </cfRule>
    <cfRule type="expression" dxfId="3722" priority="3113">
      <formula>$F75="RO-Z"</formula>
    </cfRule>
    <cfRule type="expression" dxfId="3721" priority="3114">
      <formula>$F75="RO-1"</formula>
    </cfRule>
    <cfRule type="expression" dxfId="3720" priority="3115">
      <formula>$F75="RO-2"</formula>
    </cfRule>
    <cfRule type="expression" dxfId="3719" priority="3116">
      <formula>$F75="RO-3"</formula>
    </cfRule>
    <cfRule type="expression" dxfId="3718" priority="2570">
      <formula>$F75="RO-3"</formula>
    </cfRule>
    <cfRule type="expression" dxfId="3717" priority="2826">
      <formula>$F75="RO-3"</formula>
    </cfRule>
    <cfRule type="expression" dxfId="3716" priority="1206">
      <formula>$F75="RO-Z"</formula>
    </cfRule>
    <cfRule type="expression" dxfId="3715" priority="1238">
      <formula>$F75="RO-Z"</formula>
    </cfRule>
    <cfRule type="expression" dxfId="3714" priority="1207">
      <formula>$F75="RO-1"</formula>
    </cfRule>
    <cfRule type="expression" dxfId="3713" priority="1208">
      <formula>$F75="RO-2"</formula>
    </cfRule>
    <cfRule type="expression" dxfId="3712" priority="2825">
      <formula>$F75="RO-2"</formula>
    </cfRule>
    <cfRule type="expression" dxfId="3711" priority="2824">
      <formula>$F75="RO-1"</formula>
    </cfRule>
    <cfRule type="expression" dxfId="3710" priority="2823">
      <formula>$F75="RO-Z"</formula>
    </cfRule>
    <cfRule type="expression" dxfId="3709" priority="2822">
      <formula>$F75="RO-3"</formula>
    </cfRule>
    <cfRule type="expression" dxfId="3708" priority="2821">
      <formula>$F75="RO-2"</formula>
    </cfRule>
    <cfRule type="expression" dxfId="3707" priority="954">
      <formula>$F75="RO-3"</formula>
    </cfRule>
    <cfRule type="expression" dxfId="3706" priority="953">
      <formula>$F75="RO-2"</formula>
    </cfRule>
    <cfRule type="expression" dxfId="3705" priority="952">
      <formula>$F75="RO-1"</formula>
    </cfRule>
    <cfRule type="expression" dxfId="3704" priority="951">
      <formula>$F75="RO-Z"</formula>
    </cfRule>
    <cfRule type="expression" dxfId="3703" priority="950">
      <formula>$F75="RO-3"</formula>
    </cfRule>
    <cfRule type="expression" dxfId="3702" priority="949">
      <formula>$F75="RO-2"</formula>
    </cfRule>
    <cfRule type="expression" dxfId="3701" priority="948">
      <formula>$F75="RO-1"</formula>
    </cfRule>
    <cfRule type="expression" dxfId="3700" priority="947">
      <formula>$F75="RO-Z"</formula>
    </cfRule>
    <cfRule type="expression" dxfId="3699" priority="1209">
      <formula>$F75="RO-3"</formula>
    </cfRule>
    <cfRule type="expression" dxfId="3698" priority="1502">
      <formula>$F75="RO-Z"</formula>
    </cfRule>
    <cfRule type="expression" dxfId="3697" priority="3084">
      <formula>$F75="RO-3"</formula>
    </cfRule>
    <cfRule type="expression" dxfId="3696" priority="3083">
      <formula>$F75="RO-2"</formula>
    </cfRule>
    <cfRule type="expression" dxfId="3695" priority="1213">
      <formula>$F75="RO-3"</formula>
    </cfRule>
    <cfRule type="expression" dxfId="3694" priority="1212">
      <formula>$F75="RO-2"</formula>
    </cfRule>
    <cfRule type="expression" dxfId="3693" priority="1211">
      <formula>$F75="RO-1"</formula>
    </cfRule>
    <cfRule type="expression" dxfId="3692" priority="1210">
      <formula>$F75="RO-Z"</formula>
    </cfRule>
    <cfRule type="expression" dxfId="3691" priority="2820">
      <formula>$F75="RO-1"</formula>
    </cfRule>
    <cfRule type="expression" dxfId="3690" priority="2851">
      <formula>$F75="RO-Z"</formula>
    </cfRule>
    <cfRule type="expression" dxfId="3689" priority="2852">
      <formula>$F75="RO-1"</formula>
    </cfRule>
    <cfRule type="expression" dxfId="3688" priority="2853">
      <formula>$F75="RO-2"</formula>
    </cfRule>
    <cfRule type="expression" dxfId="3687" priority="1241">
      <formula>$F75="RO-3"</formula>
    </cfRule>
    <cfRule type="expression" dxfId="3686" priority="1240">
      <formula>$F75="RO-2"</formula>
    </cfRule>
    <cfRule type="expression" dxfId="3685" priority="1239">
      <formula>$F75="RO-1"</formula>
    </cfRule>
    <cfRule type="expression" dxfId="3684" priority="2854">
      <formula>$F75="RO-3"</formula>
    </cfRule>
    <cfRule type="expression" dxfId="3683" priority="2563">
      <formula>$F75="RO-Z"</formula>
    </cfRule>
  </conditionalFormatting>
  <conditionalFormatting sqref="D75:D88">
    <cfRule type="expression" dxfId="3682" priority="1465">
      <formula>$F75="RO-3"</formula>
    </cfRule>
    <cfRule type="expression" dxfId="3681" priority="1464">
      <formula>$F75="RO-2"</formula>
    </cfRule>
    <cfRule type="expression" dxfId="3680" priority="1463">
      <formula>$F75="RO-1"</formula>
    </cfRule>
    <cfRule type="expression" dxfId="3679" priority="1462">
      <formula>$F75="RO-Z"</formula>
    </cfRule>
    <cfRule type="expression" dxfId="3678" priority="2813">
      <formula>$F75="RO-2"</formula>
    </cfRule>
    <cfRule type="expression" dxfId="3677" priority="2812">
      <formula>$F75="RO-1"</formula>
    </cfRule>
    <cfRule type="expression" dxfId="3676" priority="2811">
      <formula>$F75="RO-Z"</formula>
    </cfRule>
    <cfRule type="expression" dxfId="3675" priority="2810">
      <formula>$F75="RO-3"</formula>
    </cfRule>
    <cfRule type="expression" dxfId="3674" priority="2809">
      <formula>$F75="RO-2"</formula>
    </cfRule>
    <cfRule type="expression" dxfId="3673" priority="2808">
      <formula>$F75="RO-1"</formula>
    </cfRule>
    <cfRule type="expression" dxfId="3672" priority="2807">
      <formula>$F75="RO-Z"</formula>
    </cfRule>
    <cfRule type="expression" dxfId="3671" priority="3076">
      <formula>$F75="RO-3"</formula>
    </cfRule>
    <cfRule type="expression" dxfId="3670" priority="3075">
      <formula>$F75="RO-2"</formula>
    </cfRule>
    <cfRule type="expression" dxfId="3669" priority="3069">
      <formula>$F75="RO-Z"</formula>
    </cfRule>
    <cfRule type="expression" dxfId="3668" priority="3070">
      <formula>$F75="RO-1"</formula>
    </cfRule>
    <cfRule type="expression" dxfId="3667" priority="3071">
      <formula>$F75="RO-2"</formula>
    </cfRule>
    <cfRule type="expression" dxfId="3666" priority="3072">
      <formula>$F75="RO-3"</formula>
    </cfRule>
    <cfRule type="expression" dxfId="3665" priority="946">
      <formula>$F75="RO-3"</formula>
    </cfRule>
    <cfRule type="expression" dxfId="3664" priority="945">
      <formula>$F75="RO-2"</formula>
    </cfRule>
    <cfRule type="expression" dxfId="3663" priority="944">
      <formula>$F75="RO-1"</formula>
    </cfRule>
    <cfRule type="expression" dxfId="3662" priority="943">
      <formula>$F75="RO-Z"</formula>
    </cfRule>
    <cfRule type="expression" dxfId="3661" priority="942">
      <formula>$F75="RO-3"</formula>
    </cfRule>
    <cfRule type="expression" dxfId="3660" priority="941">
      <formula>$F75="RO-2"</formula>
    </cfRule>
    <cfRule type="expression" dxfId="3659" priority="940">
      <formula>$F75="RO-1"</formula>
    </cfRule>
    <cfRule type="expression" dxfId="3658" priority="939">
      <formula>$F75="RO-Z"</formula>
    </cfRule>
    <cfRule type="expression" dxfId="3657" priority="3073">
      <formula>$F75="RO-Z"</formula>
    </cfRule>
    <cfRule type="expression" dxfId="3656" priority="1205">
      <formula>$F75="RO-3"</formula>
    </cfRule>
    <cfRule type="expression" dxfId="3655" priority="1204">
      <formula>$F75="RO-2"</formula>
    </cfRule>
    <cfRule type="expression" dxfId="3654" priority="2555">
      <formula>$F75="RO-Z"</formula>
    </cfRule>
    <cfRule type="expression" dxfId="3653" priority="2556">
      <formula>$F75="RO-1"</formula>
    </cfRule>
    <cfRule type="expression" dxfId="3652" priority="2557">
      <formula>$F75="RO-2"</formula>
    </cfRule>
    <cfRule type="expression" dxfId="3651" priority="2558">
      <formula>$F75="RO-3"</formula>
    </cfRule>
    <cfRule type="expression" dxfId="3650" priority="1458">
      <formula>$F75="RO-Z"</formula>
    </cfRule>
    <cfRule type="expression" dxfId="3649" priority="1459">
      <formula>$F75="RO-1"</formula>
    </cfRule>
    <cfRule type="expression" dxfId="3648" priority="1460">
      <formula>$F75="RO-2"</formula>
    </cfRule>
    <cfRule type="expression" dxfId="3647" priority="1461">
      <formula>$F75="RO-3"</formula>
    </cfRule>
    <cfRule type="expression" dxfId="3646" priority="1194">
      <formula>$F75="RO-Z"</formula>
    </cfRule>
    <cfRule type="expression" dxfId="3645" priority="1195">
      <formula>$F75="RO-1"</formula>
    </cfRule>
    <cfRule type="expression" dxfId="3644" priority="1196">
      <formula>$F75="RO-2"</formula>
    </cfRule>
    <cfRule type="expression" dxfId="3643" priority="2559">
      <formula>$F75="RO-Z"</formula>
    </cfRule>
    <cfRule type="expression" dxfId="3642" priority="1198">
      <formula>$F75="RO-Z"</formula>
    </cfRule>
    <cfRule type="expression" dxfId="3641" priority="1199">
      <formula>$F75="RO-1"</formula>
    </cfRule>
    <cfRule type="expression" dxfId="3640" priority="2817">
      <formula>$F75="RO-2"</formula>
    </cfRule>
    <cfRule type="expression" dxfId="3639" priority="2816">
      <formula>$F75="RO-1"</formula>
    </cfRule>
    <cfRule type="expression" dxfId="3638" priority="2815">
      <formula>$F75="RO-Z"</formula>
    </cfRule>
    <cfRule type="expression" dxfId="3637" priority="2814">
      <formula>$F75="RO-3"</formula>
    </cfRule>
    <cfRule type="expression" dxfId="3636" priority="2560">
      <formula>$F75="RO-1"</formula>
    </cfRule>
    <cfRule type="expression" dxfId="3635" priority="2561">
      <formula>$F75="RO-2"</formula>
    </cfRule>
    <cfRule type="expression" dxfId="3634" priority="2818">
      <formula>$F75="RO-3"</formula>
    </cfRule>
    <cfRule type="expression" dxfId="3633" priority="2562">
      <formula>$F75="RO-3"</formula>
    </cfRule>
    <cfRule type="expression" dxfId="3632" priority="3074">
      <formula>$F75="RO-1"</formula>
    </cfRule>
    <cfRule type="expression" dxfId="3631" priority="1203">
      <formula>$F75="RO-1"</formula>
    </cfRule>
    <cfRule type="expression" dxfId="3630" priority="1200">
      <formula>$F75="RO-2"</formula>
    </cfRule>
    <cfRule type="expression" dxfId="3629" priority="1201">
      <formula>$F75="RO-3"</formula>
    </cfRule>
    <cfRule type="expression" dxfId="3628" priority="1202">
      <formula>$F75="RO-Z"</formula>
    </cfRule>
    <cfRule type="expression" dxfId="3627" priority="1197">
      <formula>$F75="RO-3"</formula>
    </cfRule>
  </conditionalFormatting>
  <conditionalFormatting sqref="D90">
    <cfRule type="expression" dxfId="3626" priority="2798">
      <formula>$F90="RO-1"</formula>
    </cfRule>
    <cfRule type="expression" dxfId="3625" priority="2799">
      <formula>$F90="RO-2"</formula>
    </cfRule>
    <cfRule type="expression" dxfId="3624" priority="2800">
      <formula>$F90="RO-3"</formula>
    </cfRule>
    <cfRule type="expression" dxfId="3623" priority="2801">
      <formula>$F90="Nic"</formula>
    </cfRule>
    <cfRule type="expression" dxfId="3622" priority="2802">
      <formula>$F90="RO-V"</formula>
    </cfRule>
    <cfRule type="expression" dxfId="3621" priority="2803">
      <formula>$F90="RO-Z"</formula>
    </cfRule>
    <cfRule type="expression" dxfId="3620" priority="2804">
      <formula>$F90="RO-1"</formula>
    </cfRule>
    <cfRule type="expression" dxfId="3619" priority="2805">
      <formula>$F90="RO-2"</formula>
    </cfRule>
    <cfRule type="expression" dxfId="3618" priority="2806">
      <formula>$F90="RO-3"</formula>
    </cfRule>
    <cfRule type="expression" dxfId="3617" priority="3009">
      <formula>$F90="RO-Z"</formula>
    </cfRule>
    <cfRule type="expression" dxfId="3616" priority="3010">
      <formula>$F90="RO-1"</formula>
    </cfRule>
    <cfRule type="expression" dxfId="3615" priority="3011">
      <formula>$F90="RO-2"</formula>
    </cfRule>
    <cfRule type="expression" dxfId="3614" priority="3012">
      <formula>$F90="RO-3"</formula>
    </cfRule>
    <cfRule type="expression" dxfId="3613" priority="3013">
      <formula>$F90="RO-Z"</formula>
    </cfRule>
    <cfRule type="expression" dxfId="3612" priority="3014">
      <formula>$F90="RO-1"</formula>
    </cfRule>
    <cfRule type="expression" dxfId="3611" priority="3015">
      <formula>$F90="RO-2"</formula>
    </cfRule>
    <cfRule type="expression" dxfId="3610" priority="3016">
      <formula>$F90="RO-3"</formula>
    </cfRule>
    <cfRule type="expression" dxfId="3609" priority="3017">
      <formula>$F90="RO-Z"</formula>
    </cfRule>
    <cfRule type="expression" dxfId="3608" priority="3018">
      <formula>$F90="RO-1"</formula>
    </cfRule>
    <cfRule type="expression" dxfId="3607" priority="3019">
      <formula>$F90="RO-2"</formula>
    </cfRule>
    <cfRule type="expression" dxfId="3606" priority="3020">
      <formula>$F90="RO-3"</formula>
    </cfRule>
    <cfRule type="expression" dxfId="3605" priority="3021">
      <formula>$F90="RO-Z"</formula>
    </cfRule>
    <cfRule type="expression" dxfId="3604" priority="3022">
      <formula>$F90="RO-1"</formula>
    </cfRule>
    <cfRule type="expression" dxfId="3603" priority="3023">
      <formula>$F90="RO-2"</formula>
    </cfRule>
    <cfRule type="expression" dxfId="3602" priority="3024">
      <formula>$F90="RO-3"</formula>
    </cfRule>
    <cfRule type="expression" dxfId="3601" priority="3025">
      <formula>$F90="RO-Z"</formula>
    </cfRule>
    <cfRule type="expression" dxfId="3600" priority="3026">
      <formula>$F90="RO-1"</formula>
    </cfRule>
    <cfRule type="expression" dxfId="3599" priority="3027">
      <formula>$F90="RO-2"</formula>
    </cfRule>
    <cfRule type="expression" dxfId="3598" priority="3028">
      <formula>$F90="RO-3"</formula>
    </cfRule>
    <cfRule type="expression" dxfId="3597" priority="3029">
      <formula>$F90="Nic"</formula>
    </cfRule>
    <cfRule type="expression" dxfId="3596" priority="3030">
      <formula>$F90="RO-V"</formula>
    </cfRule>
    <cfRule type="expression" dxfId="3595" priority="3031">
      <formula>$F90="RO-Z"</formula>
    </cfRule>
    <cfRule type="expression" dxfId="3594" priority="3032">
      <formula>$F90="RO-1"</formula>
    </cfRule>
    <cfRule type="expression" dxfId="3593" priority="3033">
      <formula>$F90="RO-2"</formula>
    </cfRule>
    <cfRule type="expression" dxfId="3592" priority="3034">
      <formula>$F90="RO-3"</formula>
    </cfRule>
    <cfRule type="expression" dxfId="3591" priority="3035">
      <formula>$F90="Nic"</formula>
    </cfRule>
    <cfRule type="expression" dxfId="3590" priority="3036">
      <formula>$F90="RO-V"</formula>
    </cfRule>
    <cfRule type="expression" dxfId="3589" priority="3037">
      <formula>$F90="RO-Z"</formula>
    </cfRule>
    <cfRule type="expression" dxfId="3588" priority="3039">
      <formula>$F90="RO-2"</formula>
    </cfRule>
    <cfRule type="expression" dxfId="3587" priority="3040">
      <formula>$F90="RO-3"</formula>
    </cfRule>
    <cfRule type="expression" dxfId="3586" priority="3041">
      <formula>$F90="Nic"</formula>
    </cfRule>
    <cfRule type="expression" dxfId="3585" priority="3042">
      <formula>$F90="RO-V"</formula>
    </cfRule>
    <cfRule type="expression" dxfId="3584" priority="3043">
      <formula>$F90="RO-Z"</formula>
    </cfRule>
    <cfRule type="expression" dxfId="3583" priority="3044">
      <formula>$F90="RO-1"</formula>
    </cfRule>
    <cfRule type="expression" dxfId="3582" priority="3045">
      <formula>$F90="RO-2"</formula>
    </cfRule>
    <cfRule type="expression" dxfId="3581" priority="3046">
      <formula>$F90="RO-3"</formula>
    </cfRule>
    <cfRule type="expression" dxfId="3580" priority="3047">
      <formula>$F90="Nic"</formula>
    </cfRule>
    <cfRule type="expression" dxfId="3579" priority="3048">
      <formula>$F90="RO-V"</formula>
    </cfRule>
    <cfRule type="expression" dxfId="3578" priority="3049">
      <formula>$F90="RO-Z"</formula>
    </cfRule>
    <cfRule type="expression" dxfId="3577" priority="3050">
      <formula>$F90="RO-1"</formula>
    </cfRule>
    <cfRule type="expression" dxfId="3576" priority="3051">
      <formula>$F90="RO-2"</formula>
    </cfRule>
    <cfRule type="expression" dxfId="3575" priority="3052">
      <formula>$F90="RO-3"</formula>
    </cfRule>
    <cfRule type="expression" dxfId="3574" priority="3053">
      <formula>$F90="RO-Z"</formula>
    </cfRule>
    <cfRule type="expression" dxfId="3573" priority="3054">
      <formula>$F90="RO-1"</formula>
    </cfRule>
    <cfRule type="expression" dxfId="3572" priority="3055">
      <formula>$F90="RO-2"</formula>
    </cfRule>
    <cfRule type="expression" dxfId="3571" priority="3056">
      <formula>$F90="RO-3"</formula>
    </cfRule>
    <cfRule type="expression" dxfId="3570" priority="3057">
      <formula>$F90="Nic"</formula>
    </cfRule>
    <cfRule type="expression" dxfId="3569" priority="3058">
      <formula>$F90="RO-V"</formula>
    </cfRule>
    <cfRule type="expression" dxfId="3568" priority="3059">
      <formula>$F90="RO-Z"</formula>
    </cfRule>
    <cfRule type="expression" dxfId="3567" priority="3060">
      <formula>$F90="RO-1"</formula>
    </cfRule>
    <cfRule type="expression" dxfId="3566" priority="3061">
      <formula>$F90="RO-2"</formula>
    </cfRule>
    <cfRule type="expression" dxfId="3565" priority="3062">
      <formula>$F90="RO-3"</formula>
    </cfRule>
    <cfRule type="expression" dxfId="3564" priority="3063">
      <formula>$F90="Nic"</formula>
    </cfRule>
    <cfRule type="expression" dxfId="3563" priority="3064">
      <formula>$F90="RO-V"</formula>
    </cfRule>
    <cfRule type="expression" dxfId="3562" priority="3038">
      <formula>$F90="RO-1"</formula>
    </cfRule>
    <cfRule type="expression" dxfId="3561" priority="883">
      <formula>$F90="RO-Z"</formula>
    </cfRule>
    <cfRule type="expression" dxfId="3560" priority="884">
      <formula>$F90="RO-1"</formula>
    </cfRule>
    <cfRule type="expression" dxfId="3559" priority="885">
      <formula>$F90="RO-2"</formula>
    </cfRule>
    <cfRule type="expression" dxfId="3558" priority="886">
      <formula>$F90="RO-3"</formula>
    </cfRule>
    <cfRule type="expression" dxfId="3557" priority="887">
      <formula>$F90="RO-Z"</formula>
    </cfRule>
    <cfRule type="expression" dxfId="3556" priority="888">
      <formula>$F90="RO-1"</formula>
    </cfRule>
    <cfRule type="expression" dxfId="3555" priority="889">
      <formula>$F90="RO-2"</formula>
    </cfRule>
    <cfRule type="expression" dxfId="3554" priority="890">
      <formula>$F90="RO-3"</formula>
    </cfRule>
    <cfRule type="expression" dxfId="3553" priority="891">
      <formula>$F90="RO-Z"</formula>
    </cfRule>
    <cfRule type="expression" dxfId="3552" priority="892">
      <formula>$F90="RO-1"</formula>
    </cfRule>
    <cfRule type="expression" dxfId="3551" priority="893">
      <formula>$F90="RO-2"</formula>
    </cfRule>
    <cfRule type="expression" dxfId="3550" priority="894">
      <formula>$F90="RO-3"</formula>
    </cfRule>
    <cfRule type="expression" dxfId="3549" priority="895">
      <formula>$F90="RO-Z"</formula>
    </cfRule>
    <cfRule type="expression" dxfId="3548" priority="896">
      <formula>$F90="RO-1"</formula>
    </cfRule>
    <cfRule type="expression" dxfId="3547" priority="897">
      <formula>$F90="RO-2"</formula>
    </cfRule>
    <cfRule type="expression" dxfId="3546" priority="898">
      <formula>$F90="RO-3"</formula>
    </cfRule>
    <cfRule type="expression" dxfId="3545" priority="899">
      <formula>$F90="Nic"</formula>
    </cfRule>
    <cfRule type="expression" dxfId="3544" priority="900">
      <formula>$F90="RO-V"</formula>
    </cfRule>
    <cfRule type="expression" dxfId="3543" priority="901">
      <formula>$F90="RO-Z"</formula>
    </cfRule>
    <cfRule type="expression" dxfId="3542" priority="902">
      <formula>$F90="RO-1"</formula>
    </cfRule>
    <cfRule type="expression" dxfId="3541" priority="903">
      <formula>$F90="RO-2"</formula>
    </cfRule>
    <cfRule type="expression" dxfId="3540" priority="904">
      <formula>$F90="RO-3"</formula>
    </cfRule>
    <cfRule type="expression" dxfId="3539" priority="905">
      <formula>$F90="Nic"</formula>
    </cfRule>
    <cfRule type="expression" dxfId="3538" priority="906">
      <formula>$F90="RO-V"</formula>
    </cfRule>
    <cfRule type="expression" dxfId="3537" priority="907">
      <formula>$F90="RO-Z"</formula>
    </cfRule>
    <cfRule type="expression" dxfId="3536" priority="908">
      <formula>$F90="RO-1"</formula>
    </cfRule>
    <cfRule type="expression" dxfId="3535" priority="909">
      <formula>$F90="RO-2"</formula>
    </cfRule>
    <cfRule type="expression" dxfId="3534" priority="910">
      <formula>$F90="RO-3"</formula>
    </cfRule>
    <cfRule type="expression" dxfId="3533" priority="911">
      <formula>$F90="Nic"</formula>
    </cfRule>
    <cfRule type="expression" dxfId="3532" priority="912">
      <formula>$F90="RO-V"</formula>
    </cfRule>
    <cfRule type="expression" dxfId="3531" priority="913">
      <formula>$F90="RO-Z"</formula>
    </cfRule>
    <cfRule type="expression" dxfId="3530" priority="914">
      <formula>$F90="RO-1"</formula>
    </cfRule>
    <cfRule type="expression" dxfId="3529" priority="915">
      <formula>$F90="RO-2"</formula>
    </cfRule>
    <cfRule type="expression" dxfId="3528" priority="916">
      <formula>$F90="RO-3"</formula>
    </cfRule>
    <cfRule type="expression" dxfId="3527" priority="917">
      <formula>$F90="Nic"</formula>
    </cfRule>
    <cfRule type="expression" dxfId="3526" priority="918">
      <formula>$F90="RO-V"</formula>
    </cfRule>
    <cfRule type="expression" dxfId="3525" priority="919">
      <formula>$F90="RO-Z"</formula>
    </cfRule>
    <cfRule type="expression" dxfId="3524" priority="920">
      <formula>$F90="RO-1"</formula>
    </cfRule>
    <cfRule type="expression" dxfId="3523" priority="921">
      <formula>$F90="RO-2"</formula>
    </cfRule>
    <cfRule type="expression" dxfId="3522" priority="922">
      <formula>$F90="RO-3"</formula>
    </cfRule>
    <cfRule type="expression" dxfId="3521" priority="923">
      <formula>$F90="RO-Z"</formula>
    </cfRule>
    <cfRule type="expression" dxfId="3520" priority="924">
      <formula>$F90="RO-1"</formula>
    </cfRule>
    <cfRule type="expression" dxfId="3519" priority="925">
      <formula>$F90="RO-2"</formula>
    </cfRule>
    <cfRule type="expression" dxfId="3518" priority="926">
      <formula>$F90="RO-3"</formula>
    </cfRule>
    <cfRule type="expression" dxfId="3517" priority="927">
      <formula>$F90="Nic"</formula>
    </cfRule>
    <cfRule type="expression" dxfId="3516" priority="928">
      <formula>$F90="RO-V"</formula>
    </cfRule>
    <cfRule type="expression" dxfId="3515" priority="929">
      <formula>$F90="RO-Z"</formula>
    </cfRule>
    <cfRule type="expression" dxfId="3514" priority="930">
      <formula>$F90="RO-1"</formula>
    </cfRule>
    <cfRule type="expression" dxfId="3513" priority="931">
      <formula>$F90="RO-2"</formula>
    </cfRule>
    <cfRule type="expression" dxfId="3512" priority="932">
      <formula>$F90="RO-3"</formula>
    </cfRule>
    <cfRule type="expression" dxfId="3511" priority="933">
      <formula>$F90="Nic"</formula>
    </cfRule>
    <cfRule type="expression" dxfId="3510" priority="934">
      <formula>$F90="RO-V"</formula>
    </cfRule>
    <cfRule type="expression" dxfId="3509" priority="935">
      <formula>$F90="RO-Z"</formula>
    </cfRule>
    <cfRule type="expression" dxfId="3508" priority="936">
      <formula>$F90="RO-1"</formula>
    </cfRule>
    <cfRule type="expression" dxfId="3507" priority="937">
      <formula>$F90="RO-2"</formula>
    </cfRule>
    <cfRule type="expression" dxfId="3506" priority="938">
      <formula>$F90="RO-3"</formula>
    </cfRule>
    <cfRule type="expression" dxfId="3505" priority="1134">
      <formula>$F90="RO-Z"</formula>
    </cfRule>
    <cfRule type="expression" dxfId="3504" priority="1135">
      <formula>$F90="RO-1"</formula>
    </cfRule>
    <cfRule type="expression" dxfId="3503" priority="1136">
      <formula>$F90="RO-2"</formula>
    </cfRule>
    <cfRule type="expression" dxfId="3502" priority="1137">
      <formula>$F90="RO-3"</formula>
    </cfRule>
    <cfRule type="expression" dxfId="3501" priority="1138">
      <formula>$F90="RO-Z"</formula>
    </cfRule>
    <cfRule type="expression" dxfId="3500" priority="1139">
      <formula>$F90="RO-1"</formula>
    </cfRule>
    <cfRule type="expression" dxfId="3499" priority="1140">
      <formula>$F90="RO-2"</formula>
    </cfRule>
    <cfRule type="expression" dxfId="3498" priority="1141">
      <formula>$F90="RO-3"</formula>
    </cfRule>
    <cfRule type="expression" dxfId="3497" priority="1142">
      <formula>$F90="RO-Z"</formula>
    </cfRule>
    <cfRule type="expression" dxfId="3496" priority="1143">
      <formula>$F90="RO-1"</formula>
    </cfRule>
    <cfRule type="expression" dxfId="3495" priority="1144">
      <formula>$F90="RO-2"</formula>
    </cfRule>
    <cfRule type="expression" dxfId="3494" priority="1145">
      <formula>$F90="RO-3"</formula>
    </cfRule>
    <cfRule type="expression" dxfId="3493" priority="1146">
      <formula>$F90="RO-Z"</formula>
    </cfRule>
    <cfRule type="expression" dxfId="3492" priority="1147">
      <formula>$F90="RO-1"</formula>
    </cfRule>
    <cfRule type="expression" dxfId="3491" priority="1148">
      <formula>$F90="RO-2"</formula>
    </cfRule>
    <cfRule type="expression" dxfId="3490" priority="1149">
      <formula>$F90="RO-3"</formula>
    </cfRule>
    <cfRule type="expression" dxfId="3489" priority="1150">
      <formula>$F90="RO-Z"</formula>
    </cfRule>
    <cfRule type="expression" dxfId="3488" priority="1151">
      <formula>$F90="RO-1"</formula>
    </cfRule>
    <cfRule type="expression" dxfId="3487" priority="1152">
      <formula>$F90="RO-2"</formula>
    </cfRule>
    <cfRule type="expression" dxfId="3486" priority="1153">
      <formula>$F90="RO-3"</formula>
    </cfRule>
    <cfRule type="expression" dxfId="3485" priority="1154">
      <formula>$F90="Nic"</formula>
    </cfRule>
    <cfRule type="expression" dxfId="3484" priority="1155">
      <formula>$F90="RO-V"</formula>
    </cfRule>
    <cfRule type="expression" dxfId="3483" priority="1156">
      <formula>$F90="RO-Z"</formula>
    </cfRule>
    <cfRule type="expression" dxfId="3482" priority="1157">
      <formula>$F90="RO-1"</formula>
    </cfRule>
    <cfRule type="expression" dxfId="3481" priority="1158">
      <formula>$F90="RO-2"</formula>
    </cfRule>
    <cfRule type="expression" dxfId="3480" priority="1159">
      <formula>$F90="RO-3"</formula>
    </cfRule>
    <cfRule type="expression" dxfId="3479" priority="1160">
      <formula>$F90="Nic"</formula>
    </cfRule>
    <cfRule type="expression" dxfId="3478" priority="1161">
      <formula>$F90="RO-V"</formula>
    </cfRule>
    <cfRule type="expression" dxfId="3477" priority="1162">
      <formula>$F90="RO-Z"</formula>
    </cfRule>
    <cfRule type="expression" dxfId="3476" priority="1163">
      <formula>$F90="RO-1"</formula>
    </cfRule>
    <cfRule type="expression" dxfId="3475" priority="1164">
      <formula>$F90="RO-2"</formula>
    </cfRule>
    <cfRule type="expression" dxfId="3474" priority="1165">
      <formula>$F90="RO-3"</formula>
    </cfRule>
    <cfRule type="expression" dxfId="3473" priority="1166">
      <formula>$F90="Nic"</formula>
    </cfRule>
    <cfRule type="expression" dxfId="3472" priority="1167">
      <formula>$F90="RO-V"</formula>
    </cfRule>
    <cfRule type="expression" dxfId="3471" priority="1168">
      <formula>$F90="RO-Z"</formula>
    </cfRule>
    <cfRule type="expression" dxfId="3470" priority="1169">
      <formula>$F90="RO-1"</formula>
    </cfRule>
    <cfRule type="expression" dxfId="3469" priority="1170">
      <formula>$F90="RO-2"</formula>
    </cfRule>
    <cfRule type="expression" dxfId="3468" priority="1171">
      <formula>$F90="RO-3"</formula>
    </cfRule>
    <cfRule type="expression" dxfId="3467" priority="1172">
      <formula>$F90="Nic"</formula>
    </cfRule>
    <cfRule type="expression" dxfId="3466" priority="1173">
      <formula>$F90="RO-V"</formula>
    </cfRule>
    <cfRule type="expression" dxfId="3465" priority="1174">
      <formula>$F90="RO-Z"</formula>
    </cfRule>
    <cfRule type="expression" dxfId="3464" priority="1175">
      <formula>$F90="RO-1"</formula>
    </cfRule>
    <cfRule type="expression" dxfId="3463" priority="1176">
      <formula>$F90="RO-2"</formula>
    </cfRule>
    <cfRule type="expression" dxfId="3462" priority="1177">
      <formula>$F90="RO-3"</formula>
    </cfRule>
    <cfRule type="expression" dxfId="3461" priority="1178">
      <formula>$F90="RO-Z"</formula>
    </cfRule>
    <cfRule type="expression" dxfId="3460" priority="1179">
      <formula>$F90="RO-1"</formula>
    </cfRule>
    <cfRule type="expression" dxfId="3459" priority="1180">
      <formula>$F90="RO-2"</formula>
    </cfRule>
    <cfRule type="expression" dxfId="3458" priority="1181">
      <formula>$F90="RO-3"</formula>
    </cfRule>
    <cfRule type="expression" dxfId="3457" priority="1182">
      <formula>$F90="Nic"</formula>
    </cfRule>
    <cfRule type="expression" dxfId="3456" priority="1183">
      <formula>$F90="RO-V"</formula>
    </cfRule>
    <cfRule type="expression" dxfId="3455" priority="1184">
      <formula>$F90="RO-Z"</formula>
    </cfRule>
    <cfRule type="expression" dxfId="3454" priority="1185">
      <formula>$F90="RO-1"</formula>
    </cfRule>
    <cfRule type="expression" dxfId="3453" priority="1186">
      <formula>$F90="RO-2"</formula>
    </cfRule>
    <cfRule type="expression" dxfId="3452" priority="1187">
      <formula>$F90="RO-3"</formula>
    </cfRule>
    <cfRule type="expression" dxfId="3451" priority="1188">
      <formula>$F90="Nic"</formula>
    </cfRule>
    <cfRule type="expression" dxfId="3450" priority="1189">
      <formula>$F90="RO-V"</formula>
    </cfRule>
    <cfRule type="expression" dxfId="3449" priority="1190">
      <formula>$F90="RO-Z"</formula>
    </cfRule>
    <cfRule type="expression" dxfId="3448" priority="1191">
      <formula>$F90="RO-1"</formula>
    </cfRule>
    <cfRule type="expression" dxfId="3447" priority="1192">
      <formula>$F90="RO-2"</formula>
    </cfRule>
    <cfRule type="expression" dxfId="3446" priority="1193">
      <formula>$F90="RO-3"</formula>
    </cfRule>
    <cfRule type="expression" dxfId="3445" priority="1398">
      <formula>$F90="RO-Z"</formula>
    </cfRule>
    <cfRule type="expression" dxfId="3444" priority="1399">
      <formula>$F90="RO-1"</formula>
    </cfRule>
    <cfRule type="expression" dxfId="3443" priority="1400">
      <formula>$F90="RO-2"</formula>
    </cfRule>
    <cfRule type="expression" dxfId="3442" priority="1401">
      <formula>$F90="RO-3"</formula>
    </cfRule>
    <cfRule type="expression" dxfId="3441" priority="1402">
      <formula>$F90="RO-Z"</formula>
    </cfRule>
    <cfRule type="expression" dxfId="3440" priority="1403">
      <formula>$F90="RO-1"</formula>
    </cfRule>
    <cfRule type="expression" dxfId="3439" priority="1404">
      <formula>$F90="RO-2"</formula>
    </cfRule>
    <cfRule type="expression" dxfId="3438" priority="1405">
      <formula>$F90="RO-3"</formula>
    </cfRule>
    <cfRule type="expression" dxfId="3437" priority="1406">
      <formula>$F90="RO-Z"</formula>
    </cfRule>
    <cfRule type="expression" dxfId="3436" priority="1407">
      <formula>$F90="RO-1"</formula>
    </cfRule>
    <cfRule type="expression" dxfId="3435" priority="1408">
      <formula>$F90="RO-2"</formula>
    </cfRule>
    <cfRule type="expression" dxfId="3434" priority="1409">
      <formula>$F90="RO-3"</formula>
    </cfRule>
    <cfRule type="expression" dxfId="3433" priority="1410">
      <formula>$F90="RO-Z"</formula>
    </cfRule>
    <cfRule type="expression" dxfId="3432" priority="1411">
      <formula>$F90="RO-1"</formula>
    </cfRule>
    <cfRule type="expression" dxfId="3431" priority="1412">
      <formula>$F90="RO-2"</formula>
    </cfRule>
    <cfRule type="expression" dxfId="3430" priority="1413">
      <formula>$F90="RO-3"</formula>
    </cfRule>
    <cfRule type="expression" dxfId="3429" priority="1414">
      <formula>$F90="RO-Z"</formula>
    </cfRule>
    <cfRule type="expression" dxfId="3428" priority="1415">
      <formula>$F90="RO-1"</formula>
    </cfRule>
    <cfRule type="expression" dxfId="3427" priority="1416">
      <formula>$F90="RO-2"</formula>
    </cfRule>
    <cfRule type="expression" dxfId="3426" priority="1417">
      <formula>$F90="RO-3"</formula>
    </cfRule>
    <cfRule type="expression" dxfId="3425" priority="1418">
      <formula>$F90="Nic"</formula>
    </cfRule>
    <cfRule type="expression" dxfId="3424" priority="1419">
      <formula>$F90="RO-V"</formula>
    </cfRule>
    <cfRule type="expression" dxfId="3423" priority="1420">
      <formula>$F90="RO-Z"</formula>
    </cfRule>
    <cfRule type="expression" dxfId="3422" priority="1421">
      <formula>$F90="RO-1"</formula>
    </cfRule>
    <cfRule type="expression" dxfId="3421" priority="1422">
      <formula>$F90="RO-2"</formula>
    </cfRule>
    <cfRule type="expression" dxfId="3420" priority="1423">
      <formula>$F90="RO-3"</formula>
    </cfRule>
    <cfRule type="expression" dxfId="3419" priority="1424">
      <formula>$F90="Nic"</formula>
    </cfRule>
    <cfRule type="expression" dxfId="3418" priority="1425">
      <formula>$F90="RO-V"</formula>
    </cfRule>
    <cfRule type="expression" dxfId="3417" priority="1426">
      <formula>$F90="RO-Z"</formula>
    </cfRule>
    <cfRule type="expression" dxfId="3416" priority="1427">
      <formula>$F90="RO-1"</formula>
    </cfRule>
    <cfRule type="expression" dxfId="3415" priority="1428">
      <formula>$F90="RO-2"</formula>
    </cfRule>
    <cfRule type="expression" dxfId="3414" priority="1429">
      <formula>$F90="RO-3"</formula>
    </cfRule>
    <cfRule type="expression" dxfId="3413" priority="1430">
      <formula>$F90="Nic"</formula>
    </cfRule>
    <cfRule type="expression" dxfId="3412" priority="1431">
      <formula>$F90="RO-V"</formula>
    </cfRule>
    <cfRule type="expression" dxfId="3411" priority="1432">
      <formula>$F90="RO-Z"</formula>
    </cfRule>
    <cfRule type="expression" dxfId="3410" priority="1433">
      <formula>$F90="RO-1"</formula>
    </cfRule>
    <cfRule type="expression" dxfId="3409" priority="1434">
      <formula>$F90="RO-2"</formula>
    </cfRule>
    <cfRule type="expression" dxfId="3408" priority="1435">
      <formula>$F90="RO-3"</formula>
    </cfRule>
    <cfRule type="expression" dxfId="3407" priority="1436">
      <formula>$F90="Nic"</formula>
    </cfRule>
    <cfRule type="expression" dxfId="3406" priority="1437">
      <formula>$F90="RO-V"</formula>
    </cfRule>
    <cfRule type="expression" dxfId="3405" priority="1438">
      <formula>$F90="RO-Z"</formula>
    </cfRule>
    <cfRule type="expression" dxfId="3404" priority="1439">
      <formula>$F90="RO-1"</formula>
    </cfRule>
    <cfRule type="expression" dxfId="3403" priority="1440">
      <formula>$F90="RO-2"</formula>
    </cfRule>
    <cfRule type="expression" dxfId="3402" priority="1441">
      <formula>$F90="RO-3"</formula>
    </cfRule>
    <cfRule type="expression" dxfId="3401" priority="1442">
      <formula>$F90="RO-Z"</formula>
    </cfRule>
    <cfRule type="expression" dxfId="3400" priority="1443">
      <formula>$F90="RO-1"</formula>
    </cfRule>
    <cfRule type="expression" dxfId="3399" priority="1444">
      <formula>$F90="RO-2"</formula>
    </cfRule>
    <cfRule type="expression" dxfId="3398" priority="1445">
      <formula>$F90="RO-3"</formula>
    </cfRule>
    <cfRule type="expression" dxfId="3397" priority="1446">
      <formula>$F90="Nic"</formula>
    </cfRule>
    <cfRule type="expression" dxfId="3396" priority="1447">
      <formula>$F90="RO-V"</formula>
    </cfRule>
    <cfRule type="expression" dxfId="3395" priority="1448">
      <formula>$F90="RO-Z"</formula>
    </cfRule>
    <cfRule type="expression" dxfId="3394" priority="1449">
      <formula>$F90="RO-1"</formula>
    </cfRule>
    <cfRule type="expression" dxfId="3393" priority="1450">
      <formula>$F90="RO-2"</formula>
    </cfRule>
    <cfRule type="expression" dxfId="3392" priority="1451">
      <formula>$F90="RO-3"</formula>
    </cfRule>
    <cfRule type="expression" dxfId="3391" priority="1452">
      <formula>$F90="Nic"</formula>
    </cfRule>
    <cfRule type="expression" dxfId="3390" priority="1453">
      <formula>$F90="RO-V"</formula>
    </cfRule>
    <cfRule type="expression" dxfId="3389" priority="2499">
      <formula>$F90="RO-Z"</formula>
    </cfRule>
    <cfRule type="expression" dxfId="3388" priority="2500">
      <formula>$F90="RO-1"</formula>
    </cfRule>
    <cfRule type="expression" dxfId="3387" priority="2501">
      <formula>$F90="RO-2"</formula>
    </cfRule>
    <cfRule type="expression" dxfId="3386" priority="2502">
      <formula>$F90="RO-3"</formula>
    </cfRule>
    <cfRule type="expression" dxfId="3385" priority="2503">
      <formula>$F90="RO-Z"</formula>
    </cfRule>
    <cfRule type="expression" dxfId="3384" priority="2504">
      <formula>$F90="RO-1"</formula>
    </cfRule>
    <cfRule type="expression" dxfId="3383" priority="2505">
      <formula>$F90="RO-2"</formula>
    </cfRule>
    <cfRule type="expression" dxfId="3382" priority="2506">
      <formula>$F90="RO-3"</formula>
    </cfRule>
    <cfRule type="expression" dxfId="3381" priority="2507">
      <formula>$F90="RO-Z"</formula>
    </cfRule>
    <cfRule type="expression" dxfId="3380" priority="2508">
      <formula>$F90="RO-1"</formula>
    </cfRule>
    <cfRule type="expression" dxfId="3379" priority="2509">
      <formula>$F90="RO-2"</formula>
    </cfRule>
    <cfRule type="expression" dxfId="3378" priority="2510">
      <formula>$F90="RO-3"</formula>
    </cfRule>
    <cfRule type="expression" dxfId="3377" priority="2511">
      <formula>$F90="RO-Z"</formula>
    </cfRule>
    <cfRule type="expression" dxfId="3376" priority="2512">
      <formula>$F90="RO-1"</formula>
    </cfRule>
    <cfRule type="expression" dxfId="3375" priority="2513">
      <formula>$F90="RO-2"</formula>
    </cfRule>
    <cfRule type="expression" dxfId="3374" priority="2514">
      <formula>$F90="RO-3"</formula>
    </cfRule>
    <cfRule type="expression" dxfId="3373" priority="2515">
      <formula>$F90="Nic"</formula>
    </cfRule>
    <cfRule type="expression" dxfId="3372" priority="2516">
      <formula>$F90="RO-V"</formula>
    </cfRule>
    <cfRule type="expression" dxfId="3371" priority="2517">
      <formula>$F90="RO-Z"</formula>
    </cfRule>
    <cfRule type="expression" dxfId="3370" priority="2518">
      <formula>$F90="RO-1"</formula>
    </cfRule>
    <cfRule type="expression" dxfId="3369" priority="2519">
      <formula>$F90="RO-2"</formula>
    </cfRule>
    <cfRule type="expression" dxfId="3368" priority="2520">
      <formula>$F90="RO-3"</formula>
    </cfRule>
    <cfRule type="expression" dxfId="3367" priority="2521">
      <formula>$F90="Nic"</formula>
    </cfRule>
    <cfRule type="expression" dxfId="3366" priority="2522">
      <formula>$F90="RO-V"</formula>
    </cfRule>
    <cfRule type="expression" dxfId="3365" priority="2523">
      <formula>$F90="RO-Z"</formula>
    </cfRule>
    <cfRule type="expression" dxfId="3364" priority="2524">
      <formula>$F90="RO-1"</formula>
    </cfRule>
    <cfRule type="expression" dxfId="3363" priority="2525">
      <formula>$F90="RO-2"</formula>
    </cfRule>
    <cfRule type="expression" dxfId="3362" priority="2526">
      <formula>$F90="RO-3"</formula>
    </cfRule>
    <cfRule type="expression" dxfId="3361" priority="2527">
      <formula>$F90="Nic"</formula>
    </cfRule>
    <cfRule type="expression" dxfId="3360" priority="2528">
      <formula>$F90="RO-V"</formula>
    </cfRule>
    <cfRule type="expression" dxfId="3359" priority="2529">
      <formula>$F90="RO-Z"</formula>
    </cfRule>
    <cfRule type="expression" dxfId="3358" priority="2530">
      <formula>$F90="RO-1"</formula>
    </cfRule>
    <cfRule type="expression" dxfId="3357" priority="2531">
      <formula>$F90="RO-2"</formula>
    </cfRule>
    <cfRule type="expression" dxfId="3356" priority="2532">
      <formula>$F90="RO-3"</formula>
    </cfRule>
    <cfRule type="expression" dxfId="3355" priority="2533">
      <formula>$F90="Nic"</formula>
    </cfRule>
    <cfRule type="expression" dxfId="3354" priority="2534">
      <formula>$F90="RO-V"</formula>
    </cfRule>
    <cfRule type="expression" dxfId="3353" priority="2535">
      <formula>$F90="RO-Z"</formula>
    </cfRule>
    <cfRule type="expression" dxfId="3352" priority="2536">
      <formula>$F90="RO-1"</formula>
    </cfRule>
    <cfRule type="expression" dxfId="3351" priority="2537">
      <formula>$F90="RO-2"</formula>
    </cfRule>
    <cfRule type="expression" dxfId="3350" priority="2538">
      <formula>$F90="RO-3"</formula>
    </cfRule>
    <cfRule type="expression" dxfId="3349" priority="2539">
      <formula>$F90="RO-Z"</formula>
    </cfRule>
    <cfRule type="expression" dxfId="3348" priority="2540">
      <formula>$F90="RO-1"</formula>
    </cfRule>
    <cfRule type="expression" dxfId="3347" priority="2541">
      <formula>$F90="RO-2"</formula>
    </cfRule>
    <cfRule type="expression" dxfId="3346" priority="2542">
      <formula>$F90="RO-3"</formula>
    </cfRule>
    <cfRule type="expression" dxfId="3345" priority="2543">
      <formula>$F90="Nic"</formula>
    </cfRule>
    <cfRule type="expression" dxfId="3344" priority="2544">
      <formula>$F90="RO-V"</formula>
    </cfRule>
    <cfRule type="expression" dxfId="3343" priority="2545">
      <formula>$F90="RO-Z"</formula>
    </cfRule>
    <cfRule type="expression" dxfId="3342" priority="2546">
      <formula>$F90="RO-1"</formula>
    </cfRule>
    <cfRule type="expression" dxfId="3341" priority="2547">
      <formula>$F90="RO-2"</formula>
    </cfRule>
    <cfRule type="expression" dxfId="3340" priority="2548">
      <formula>$F90="RO-3"</formula>
    </cfRule>
    <cfRule type="expression" dxfId="3339" priority="2549">
      <formula>$F90="Nic"</formula>
    </cfRule>
    <cfRule type="expression" dxfId="3338" priority="2550">
      <formula>$F90="RO-V"</formula>
    </cfRule>
    <cfRule type="expression" dxfId="3337" priority="2551">
      <formula>$F90="RO-Z"</formula>
    </cfRule>
    <cfRule type="expression" dxfId="3336" priority="2552">
      <formula>$F90="RO-1"</formula>
    </cfRule>
    <cfRule type="expression" dxfId="3335" priority="2553">
      <formula>$F90="RO-2"</formula>
    </cfRule>
    <cfRule type="expression" dxfId="3334" priority="2554">
      <formula>$F90="RO-3"</formula>
    </cfRule>
    <cfRule type="expression" dxfId="3333" priority="2747">
      <formula>$F90="RO-Z"</formula>
    </cfRule>
    <cfRule type="expression" dxfId="3332" priority="2748">
      <formula>$F90="RO-1"</formula>
    </cfRule>
    <cfRule type="expression" dxfId="3331" priority="2749">
      <formula>$F90="RO-2"</formula>
    </cfRule>
    <cfRule type="expression" dxfId="3330" priority="2750">
      <formula>$F90="RO-3"</formula>
    </cfRule>
    <cfRule type="expression" dxfId="3329" priority="2751">
      <formula>$F90="RO-Z"</formula>
    </cfRule>
    <cfRule type="expression" dxfId="3328" priority="2752">
      <formula>$F90="RO-1"</formula>
    </cfRule>
    <cfRule type="expression" dxfId="3327" priority="2753">
      <formula>$F90="RO-2"</formula>
    </cfRule>
    <cfRule type="expression" dxfId="3326" priority="2754">
      <formula>$F90="RO-3"</formula>
    </cfRule>
    <cfRule type="expression" dxfId="3325" priority="2755">
      <formula>$F90="RO-Z"</formula>
    </cfRule>
    <cfRule type="expression" dxfId="3324" priority="2756">
      <formula>$F90="RO-1"</formula>
    </cfRule>
    <cfRule type="expression" dxfId="3323" priority="2757">
      <formula>$F90="RO-2"</formula>
    </cfRule>
    <cfRule type="expression" dxfId="3322" priority="2758">
      <formula>$F90="RO-3"</formula>
    </cfRule>
    <cfRule type="expression" dxfId="3321" priority="2759">
      <formula>$F90="RO-Z"</formula>
    </cfRule>
    <cfRule type="expression" dxfId="3320" priority="2760">
      <formula>$F90="RO-1"</formula>
    </cfRule>
    <cfRule type="expression" dxfId="3319" priority="2761">
      <formula>$F90="RO-2"</formula>
    </cfRule>
    <cfRule type="expression" dxfId="3318" priority="2762">
      <formula>$F90="RO-3"</formula>
    </cfRule>
    <cfRule type="expression" dxfId="3317" priority="2763">
      <formula>$F90="RO-Z"</formula>
    </cfRule>
    <cfRule type="expression" dxfId="3316" priority="2764">
      <formula>$F90="RO-1"</formula>
    </cfRule>
    <cfRule type="expression" dxfId="3315" priority="2765">
      <formula>$F90="RO-2"</formula>
    </cfRule>
    <cfRule type="expression" dxfId="3314" priority="2766">
      <formula>$F90="RO-3"</formula>
    </cfRule>
    <cfRule type="expression" dxfId="3313" priority="2767">
      <formula>$F90="Nic"</formula>
    </cfRule>
    <cfRule type="expression" dxfId="3312" priority="2768">
      <formula>$F90="RO-V"</formula>
    </cfRule>
    <cfRule type="expression" dxfId="3311" priority="2769">
      <formula>$F90="RO-Z"</formula>
    </cfRule>
    <cfRule type="expression" dxfId="3310" priority="2770">
      <formula>$F90="RO-1"</formula>
    </cfRule>
    <cfRule type="expression" dxfId="3309" priority="2771">
      <formula>$F90="RO-2"</formula>
    </cfRule>
    <cfRule type="expression" dxfId="3308" priority="2772">
      <formula>$F90="RO-3"</formula>
    </cfRule>
    <cfRule type="expression" dxfId="3307" priority="2773">
      <formula>$F90="Nic"</formula>
    </cfRule>
    <cfRule type="expression" dxfId="3306" priority="2774">
      <formula>$F90="RO-V"</formula>
    </cfRule>
    <cfRule type="expression" dxfId="3305" priority="2775">
      <formula>$F90="RO-Z"</formula>
    </cfRule>
    <cfRule type="expression" dxfId="3304" priority="2776">
      <formula>$F90="RO-1"</formula>
    </cfRule>
    <cfRule type="expression" dxfId="3303" priority="2777">
      <formula>$F90="RO-2"</formula>
    </cfRule>
    <cfRule type="expression" dxfId="3302" priority="2778">
      <formula>$F90="RO-3"</formula>
    </cfRule>
    <cfRule type="expression" dxfId="3301" priority="2779">
      <formula>$F90="Nic"</formula>
    </cfRule>
    <cfRule type="expression" dxfId="3300" priority="2780">
      <formula>$F90="RO-V"</formula>
    </cfRule>
    <cfRule type="expression" dxfId="3299" priority="2781">
      <formula>$F90="RO-Z"</formula>
    </cfRule>
    <cfRule type="expression" dxfId="3298" priority="2782">
      <formula>$F90="RO-1"</formula>
    </cfRule>
    <cfRule type="expression" dxfId="3297" priority="2783">
      <formula>$F90="RO-2"</formula>
    </cfRule>
    <cfRule type="expression" dxfId="3296" priority="2784">
      <formula>$F90="RO-3"</formula>
    </cfRule>
    <cfRule type="expression" dxfId="3295" priority="2785">
      <formula>$F90="Nic"</formula>
    </cfRule>
    <cfRule type="expression" dxfId="3294" priority="2786">
      <formula>$F90="RO-V"</formula>
    </cfRule>
    <cfRule type="expression" dxfId="3293" priority="2787">
      <formula>$F90="RO-Z"</formula>
    </cfRule>
    <cfRule type="expression" dxfId="3292" priority="2788">
      <formula>$F90="RO-1"</formula>
    </cfRule>
    <cfRule type="expression" dxfId="3291" priority="2789">
      <formula>$F90="RO-2"</formula>
    </cfRule>
    <cfRule type="expression" dxfId="3290" priority="2790">
      <formula>$F90="RO-3"</formula>
    </cfRule>
    <cfRule type="expression" dxfId="3289" priority="2791">
      <formula>$F90="RO-Z"</formula>
    </cfRule>
    <cfRule type="expression" dxfId="3288" priority="2792">
      <formula>$F90="RO-1"</formula>
    </cfRule>
    <cfRule type="expression" dxfId="3287" priority="2793">
      <formula>$F90="RO-2"</formula>
    </cfRule>
    <cfRule type="expression" dxfId="3286" priority="2794">
      <formula>$F90="RO-3"</formula>
    </cfRule>
    <cfRule type="expression" dxfId="3285" priority="2795">
      <formula>$F90="Nic"</formula>
    </cfRule>
    <cfRule type="expression" dxfId="3284" priority="2796">
      <formula>$F90="RO-V"</formula>
    </cfRule>
    <cfRule type="expression" dxfId="3283" priority="2797">
      <formula>$F90="RO-Z"</formula>
    </cfRule>
  </conditionalFormatting>
  <conditionalFormatting sqref="D55:E68">
    <cfRule type="expression" dxfId="3282" priority="2448">
      <formula>$F55="RO-1"</formula>
    </cfRule>
    <cfRule type="expression" dxfId="3281" priority="2447">
      <formula>$F55="RO-Z"</formula>
    </cfRule>
    <cfRule type="expression" dxfId="3280" priority="2449">
      <formula>$F55="RO-2"</formula>
    </cfRule>
    <cfRule type="expression" dxfId="3279" priority="1587">
      <formula>$F55="RO-1"</formula>
    </cfRule>
    <cfRule type="expression" dxfId="3278" priority="1586">
      <formula>$F55="RO-Z"</formula>
    </cfRule>
    <cfRule type="expression" dxfId="3277" priority="831">
      <formula>$F55="RO-Z"</formula>
    </cfRule>
    <cfRule type="expression" dxfId="3276" priority="832">
      <formula>$F55="RO-1"</formula>
    </cfRule>
  </conditionalFormatting>
  <conditionalFormatting sqref="D70:E70">
    <cfRule type="expression" dxfId="3275" priority="2438">
      <formula>$F70="RO-3"</formula>
    </cfRule>
    <cfRule type="expression" dxfId="3274" priority="821">
      <formula>$F70="RO-2"</formula>
    </cfRule>
    <cfRule type="expression" dxfId="3273" priority="2437">
      <formula>$F70="RO-2"</formula>
    </cfRule>
    <cfRule type="expression" dxfId="3272" priority="2436">
      <formula>$F70="RO-1"</formula>
    </cfRule>
    <cfRule type="expression" dxfId="3271" priority="820">
      <formula>$F70="RO-1"</formula>
    </cfRule>
    <cfRule type="expression" dxfId="3270" priority="819">
      <formula>$F70="RO-Z"</formula>
    </cfRule>
    <cfRule type="expression" dxfId="3269" priority="2435">
      <formula>$F70="RO-Z"</formula>
    </cfRule>
    <cfRule type="expression" dxfId="3268" priority="1576">
      <formula>$F70="RO-2"</formula>
    </cfRule>
    <cfRule type="expression" dxfId="3267" priority="1575">
      <formula>$F70="RO-1"</formula>
    </cfRule>
    <cfRule type="expression" dxfId="3266" priority="1574">
      <formula>$F70="RO-Z"</formula>
    </cfRule>
  </conditionalFormatting>
  <conditionalFormatting sqref="D75:E88">
    <cfRule type="expression" dxfId="3265" priority="2328">
      <formula>$F75="RO-1"</formula>
    </cfRule>
    <cfRule type="expression" dxfId="3264" priority="1466">
      <formula>$F75="RO-Z"</formula>
    </cfRule>
    <cfRule type="expression" dxfId="3263" priority="1467">
      <formula>$F75="RO-1"</formula>
    </cfRule>
    <cfRule type="expression" dxfId="3262" priority="1468">
      <formula>$F75="RO-2"</formula>
    </cfRule>
    <cfRule type="expression" dxfId="3261" priority="1469">
      <formula>$F75="RO-3"</formula>
    </cfRule>
    <cfRule type="expression" dxfId="3260" priority="2329">
      <formula>$F75="RO-2"</formula>
    </cfRule>
    <cfRule type="expression" dxfId="3259" priority="2330">
      <formula>$F75="RO-3"</formula>
    </cfRule>
    <cfRule type="expression" dxfId="3258" priority="713">
      <formula>$F75="RO-2"</formula>
    </cfRule>
    <cfRule type="expression" dxfId="3257" priority="2327">
      <formula>$F75="RO-Z"</formula>
    </cfRule>
    <cfRule type="expression" dxfId="3256" priority="714">
      <formula>$F75="RO-3"</formula>
    </cfRule>
    <cfRule type="expression" dxfId="3255" priority="712">
      <formula>$F75="RO-1"</formula>
    </cfRule>
    <cfRule type="expression" dxfId="3254" priority="711">
      <formula>$F75="RO-Z"</formula>
    </cfRule>
  </conditionalFormatting>
  <conditionalFormatting sqref="D90:E90">
    <cfRule type="expression" dxfId="3253" priority="1456">
      <formula>$F90="RO-2"</formula>
    </cfRule>
    <cfRule type="expression" dxfId="3252" priority="1455">
      <formula>$F90="RO-1"</formula>
    </cfRule>
    <cfRule type="expression" dxfId="3251" priority="1454">
      <formula>$F90="RO-Z"</formula>
    </cfRule>
    <cfRule type="expression" dxfId="3250" priority="2318">
      <formula>$F90="RO-3"</formula>
    </cfRule>
    <cfRule type="expression" dxfId="3249" priority="701">
      <formula>$F90="RO-2"</formula>
    </cfRule>
    <cfRule type="expression" dxfId="3248" priority="702">
      <formula>$F90="RO-3"</formula>
    </cfRule>
    <cfRule type="expression" dxfId="3247" priority="2315">
      <formula>$F90="RO-Z"</formula>
    </cfRule>
    <cfRule type="expression" dxfId="3246" priority="2316">
      <formula>$F90="RO-1"</formula>
    </cfRule>
    <cfRule type="expression" dxfId="3245" priority="1457">
      <formula>$F90="RO-3"</formula>
    </cfRule>
    <cfRule type="expression" dxfId="3244" priority="2317">
      <formula>$F90="RO-2"</formula>
    </cfRule>
    <cfRule type="expression" dxfId="3243" priority="699">
      <formula>$F90="RO-Z"</formula>
    </cfRule>
    <cfRule type="expression" dxfId="3242" priority="700">
      <formula>$F90="RO-1"</formula>
    </cfRule>
  </conditionalFormatting>
  <conditionalFormatting sqref="E26">
    <cfRule type="expression" dxfId="3241" priority="6540">
      <formula>$F26="RO-3"</formula>
    </cfRule>
    <cfRule type="expression" dxfId="3240" priority="6539">
      <formula>$F26="RO-2"</formula>
    </cfRule>
    <cfRule type="expression" dxfId="3239" priority="5925">
      <formula>$F26="RO-2"</formula>
    </cfRule>
    <cfRule type="expression" dxfId="3238" priority="5926">
      <formula>$F26="RO-3"</formula>
    </cfRule>
    <cfRule type="expression" dxfId="3237" priority="5927">
      <formula>$F26="Nic"</formula>
    </cfRule>
    <cfRule type="expression" dxfId="3236" priority="5928">
      <formula>$F26="RO-V"</formula>
    </cfRule>
    <cfRule type="expression" dxfId="3235" priority="5929">
      <formula>$F26="RO-Z"</formula>
    </cfRule>
    <cfRule type="expression" dxfId="3234" priority="5930">
      <formula>$F26="RO-1"</formula>
    </cfRule>
    <cfRule type="expression" dxfId="3233" priority="5931">
      <formula>$F26="RO-2"</formula>
    </cfRule>
    <cfRule type="expression" dxfId="3232" priority="5932">
      <formula>$F26="RO-3"</formula>
    </cfRule>
    <cfRule type="expression" dxfId="3231" priority="6544">
      <formula>$F26="RO-3"</formula>
    </cfRule>
    <cfRule type="expression" dxfId="3230" priority="6543">
      <formula>$F26="RO-2"</formula>
    </cfRule>
    <cfRule type="expression" dxfId="3229" priority="6542">
      <formula>$F26="RO-1"</formula>
    </cfRule>
    <cfRule type="expression" dxfId="3228" priority="6541">
      <formula>$F26="RO-Z"</formula>
    </cfRule>
    <cfRule type="expression" dxfId="3227" priority="6548">
      <formula>$F26="RO-1"</formula>
    </cfRule>
    <cfRule type="expression" dxfId="3226" priority="6550">
      <formula>$F26="RO-3"</formula>
    </cfRule>
    <cfRule type="expression" dxfId="3225" priority="6549">
      <formula>$F26="RO-2"</formula>
    </cfRule>
    <cfRule type="expression" dxfId="3224" priority="6547">
      <formula>$F26="RO-Z"</formula>
    </cfRule>
    <cfRule type="expression" dxfId="3223" priority="6546">
      <formula>$F26="RO-V"</formula>
    </cfRule>
    <cfRule type="expression" dxfId="3222" priority="6545">
      <formula>$F26="Nic"</formula>
    </cfRule>
    <cfRule type="expression" dxfId="3221" priority="5903">
      <formula>$F26="RO-Z"</formula>
    </cfRule>
    <cfRule type="expression" dxfId="3220" priority="5904">
      <formula>$F26="RO-1"</formula>
    </cfRule>
    <cfRule type="expression" dxfId="3219" priority="5905">
      <formula>$F26="RO-2"</formula>
    </cfRule>
    <cfRule type="expression" dxfId="3218" priority="5906">
      <formula>$F26="RO-3"</formula>
    </cfRule>
    <cfRule type="expression" dxfId="3217" priority="5907">
      <formula>$F26="RO-Z"</formula>
    </cfRule>
    <cfRule type="expression" dxfId="3216" priority="5908">
      <formula>$F26="RO-1"</formula>
    </cfRule>
    <cfRule type="expression" dxfId="3215" priority="5909">
      <formula>$F26="RO-2"</formula>
    </cfRule>
    <cfRule type="expression" dxfId="3214" priority="5910">
      <formula>$F26="RO-3"</formula>
    </cfRule>
    <cfRule type="expression" dxfId="3213" priority="5911">
      <formula>$F26="Nic"</formula>
    </cfRule>
    <cfRule type="expression" dxfId="3212" priority="5912">
      <formula>$F26="RO-V"</formula>
    </cfRule>
    <cfRule type="expression" dxfId="3211" priority="5913">
      <formula>$F26="RO-Z"</formula>
    </cfRule>
    <cfRule type="expression" dxfId="3210" priority="5914">
      <formula>$F26="RO-1"</formula>
    </cfRule>
    <cfRule type="expression" dxfId="3209" priority="6538">
      <formula>$F26="RO-1"</formula>
    </cfRule>
    <cfRule type="expression" dxfId="3208" priority="6537">
      <formula>$F26="RO-Z"</formula>
    </cfRule>
    <cfRule type="expression" dxfId="3207" priority="6536">
      <formula>$F26="RO-V"</formula>
    </cfRule>
    <cfRule type="expression" dxfId="3206" priority="6535">
      <formula>$F26="Nic"</formula>
    </cfRule>
    <cfRule type="expression" dxfId="3205" priority="6534">
      <formula>$F26="RO-3"</formula>
    </cfRule>
    <cfRule type="expression" dxfId="3204" priority="6533">
      <formula>$F26="RO-2"</formula>
    </cfRule>
    <cfRule type="expression" dxfId="3203" priority="6532">
      <formula>$F26="RO-1"</formula>
    </cfRule>
    <cfRule type="expression" dxfId="3202" priority="6531">
      <formula>$F26="RO-Z"</formula>
    </cfRule>
    <cfRule type="expression" dxfId="3201" priority="6530">
      <formula>$F26="RO-V"</formula>
    </cfRule>
    <cfRule type="expression" dxfId="3200" priority="6529">
      <formula>$F26="Nic"</formula>
    </cfRule>
    <cfRule type="expression" dxfId="3199" priority="6528">
      <formula>$F26="RO-3"</formula>
    </cfRule>
    <cfRule type="expression" dxfId="3198" priority="6527">
      <formula>$F26="RO-2"</formula>
    </cfRule>
    <cfRule type="expression" dxfId="3197" priority="6526">
      <formula>$F26="RO-1"</formula>
    </cfRule>
    <cfRule type="expression" dxfId="3196" priority="6525">
      <formula>$F26="RO-Z"</formula>
    </cfRule>
    <cfRule type="expression" dxfId="3195" priority="6524">
      <formula>$F26="RO-3"</formula>
    </cfRule>
    <cfRule type="expression" dxfId="3194" priority="6523">
      <formula>$F26="RO-2"</formula>
    </cfRule>
    <cfRule type="expression" dxfId="3193" priority="6522">
      <formula>$F26="RO-1"</formula>
    </cfRule>
    <cfRule type="expression" dxfId="3192" priority="6521">
      <formula>$F26="RO-Z"</formula>
    </cfRule>
    <cfRule type="expression" dxfId="3191" priority="5915">
      <formula>$F26="RO-2"</formula>
    </cfRule>
    <cfRule type="expression" dxfId="3190" priority="5916">
      <formula>$F26="RO-3"</formula>
    </cfRule>
    <cfRule type="expression" dxfId="3189" priority="5917">
      <formula>$F26="Nic"</formula>
    </cfRule>
    <cfRule type="expression" dxfId="3188" priority="5918">
      <formula>$F26="RO-V"</formula>
    </cfRule>
    <cfRule type="expression" dxfId="3187" priority="5919">
      <formula>$F26="RO-Z"</formula>
    </cfRule>
    <cfRule type="expression" dxfId="3186" priority="5920">
      <formula>$F26="RO-1"</formula>
    </cfRule>
    <cfRule type="expression" dxfId="3185" priority="5921">
      <formula>$F26="RO-2"</formula>
    </cfRule>
    <cfRule type="expression" dxfId="3184" priority="5922">
      <formula>$F26="RO-3"</formula>
    </cfRule>
    <cfRule type="expression" dxfId="3183" priority="5923">
      <formula>$F26="RO-Z"</formula>
    </cfRule>
    <cfRule type="expression" dxfId="3182" priority="5924">
      <formula>$F26="RO-1"</formula>
    </cfRule>
  </conditionalFormatting>
  <conditionalFormatting sqref="E27">
    <cfRule type="expression" dxfId="3181" priority="5939">
      <formula>$F27="RO-Z"</formula>
    </cfRule>
    <cfRule type="expression" dxfId="3180" priority="5940">
      <formula>$F27="RO-1"</formula>
    </cfRule>
    <cfRule type="expression" dxfId="3179" priority="5941">
      <formula>$F27="RO-2"</formula>
    </cfRule>
    <cfRule type="expression" dxfId="3178" priority="5942">
      <formula>$F27="RO-3"</formula>
    </cfRule>
    <cfRule type="expression" dxfId="3177" priority="5943">
      <formula>$F27="RO-Z"</formula>
    </cfRule>
    <cfRule type="expression" dxfId="3176" priority="5944">
      <formula>$F27="RO-1"</formula>
    </cfRule>
    <cfRule type="expression" dxfId="3175" priority="5945">
      <formula>$F27="RO-2"</formula>
    </cfRule>
    <cfRule type="expression" dxfId="3174" priority="5946">
      <formula>$F27="RO-3"</formula>
    </cfRule>
    <cfRule type="expression" dxfId="3173" priority="5947">
      <formula>$F27="Nic"</formula>
    </cfRule>
    <cfRule type="expression" dxfId="3172" priority="5948">
      <formula>$F27="RO-V"</formula>
    </cfRule>
    <cfRule type="expression" dxfId="3171" priority="5949">
      <formula>$F27="RO-Z"</formula>
    </cfRule>
    <cfRule type="expression" dxfId="3170" priority="5950">
      <formula>$F27="RO-1"</formula>
    </cfRule>
    <cfRule type="expression" dxfId="3169" priority="5951">
      <formula>$F27="RO-2"</formula>
    </cfRule>
    <cfRule type="expression" dxfId="3168" priority="5952">
      <formula>$F27="RO-3"</formula>
    </cfRule>
    <cfRule type="expression" dxfId="3167" priority="5953">
      <formula>$F27="Nic"</formula>
    </cfRule>
    <cfRule type="expression" dxfId="3166" priority="5954">
      <formula>$F27="RO-V"</formula>
    </cfRule>
    <cfRule type="expression" dxfId="3165" priority="5955">
      <formula>$F27="RO-Z"</formula>
    </cfRule>
    <cfRule type="expression" dxfId="3164" priority="5956">
      <formula>$F27="RO-1"</formula>
    </cfRule>
    <cfRule type="expression" dxfId="3163" priority="5957">
      <formula>$F27="RO-2"</formula>
    </cfRule>
    <cfRule type="expression" dxfId="3162" priority="5958">
      <formula>$F27="RO-3"</formula>
    </cfRule>
    <cfRule type="expression" dxfId="3161" priority="5959">
      <formula>$F27="RO-Z"</formula>
    </cfRule>
    <cfRule type="expression" dxfId="3160" priority="5960">
      <formula>$F27="RO-1"</formula>
    </cfRule>
    <cfRule type="expression" dxfId="3159" priority="5961">
      <formula>$F27="RO-2"</formula>
    </cfRule>
    <cfRule type="expression" dxfId="3158" priority="5962">
      <formula>$F27="RO-3"</formula>
    </cfRule>
    <cfRule type="expression" dxfId="3157" priority="5963">
      <formula>$F27="Nic"</formula>
    </cfRule>
    <cfRule type="expression" dxfId="3156" priority="5964">
      <formula>$F27="RO-V"</formula>
    </cfRule>
    <cfRule type="expression" dxfId="3155" priority="5965">
      <formula>$F27="RO-Z"</formula>
    </cfRule>
    <cfRule type="expression" dxfId="3154" priority="5966">
      <formula>$F27="RO-1"</formula>
    </cfRule>
    <cfRule type="expression" dxfId="3153" priority="5967">
      <formula>$F27="RO-2"</formula>
    </cfRule>
    <cfRule type="expression" dxfId="3152" priority="5968">
      <formula>$F27="RO-3"</formula>
    </cfRule>
    <cfRule type="expression" dxfId="3151" priority="6578">
      <formula>$F27="RO-1"</formula>
    </cfRule>
    <cfRule type="expression" dxfId="3150" priority="6579">
      <formula>$F27="RO-2"</formula>
    </cfRule>
    <cfRule type="expression" dxfId="3149" priority="6584">
      <formula>$F27="RO-1"</formula>
    </cfRule>
    <cfRule type="expression" dxfId="3148" priority="6580">
      <formula>$F27="RO-3"</formula>
    </cfRule>
    <cfRule type="expression" dxfId="3147" priority="6581">
      <formula>$F27="Nic"</formula>
    </cfRule>
    <cfRule type="expression" dxfId="3146" priority="6582">
      <formula>$F27="RO-V"</formula>
    </cfRule>
    <cfRule type="expression" dxfId="3145" priority="6585">
      <formula>$F27="RO-2"</formula>
    </cfRule>
    <cfRule type="expression" dxfId="3144" priority="6586">
      <formula>$F27="RO-3"</formula>
    </cfRule>
    <cfRule type="expression" dxfId="3143" priority="6583">
      <formula>$F27="RO-Z"</formula>
    </cfRule>
    <cfRule type="expression" dxfId="3142" priority="6577">
      <formula>$F27="RO-Z"</formula>
    </cfRule>
    <cfRule type="expression" dxfId="3141" priority="6576">
      <formula>$F27="RO-3"</formula>
    </cfRule>
    <cfRule type="expression" dxfId="3140" priority="6575">
      <formula>$F27="RO-2"</formula>
    </cfRule>
    <cfRule type="expression" dxfId="3139" priority="6574">
      <formula>$F27="RO-1"</formula>
    </cfRule>
    <cfRule type="expression" dxfId="3138" priority="6573">
      <formula>$F27="RO-Z"</formula>
    </cfRule>
    <cfRule type="expression" dxfId="3137" priority="6572">
      <formula>$F27="RO-V"</formula>
    </cfRule>
    <cfRule type="expression" dxfId="3136" priority="6571">
      <formula>$F27="Nic"</formula>
    </cfRule>
    <cfRule type="expression" dxfId="3135" priority="6570">
      <formula>$F27="RO-3"</formula>
    </cfRule>
    <cfRule type="expression" dxfId="3134" priority="6569">
      <formula>$F27="RO-2"</formula>
    </cfRule>
    <cfRule type="expression" dxfId="3133" priority="6568">
      <formula>$F27="RO-1"</formula>
    </cfRule>
    <cfRule type="expression" dxfId="3132" priority="6567">
      <formula>$F27="RO-Z"</formula>
    </cfRule>
    <cfRule type="expression" dxfId="3131" priority="6566">
      <formula>$F27="RO-V"</formula>
    </cfRule>
    <cfRule type="expression" dxfId="3130" priority="6565">
      <formula>$F27="Nic"</formula>
    </cfRule>
    <cfRule type="expression" dxfId="3129" priority="6564">
      <formula>$F27="RO-3"</formula>
    </cfRule>
    <cfRule type="expression" dxfId="3128" priority="6563">
      <formula>$F27="RO-2"</formula>
    </cfRule>
    <cfRule type="expression" dxfId="3127" priority="6562">
      <formula>$F27="RO-1"</formula>
    </cfRule>
    <cfRule type="expression" dxfId="3126" priority="6561">
      <formula>$F27="RO-Z"</formula>
    </cfRule>
    <cfRule type="expression" dxfId="3125" priority="6560">
      <formula>$F27="RO-3"</formula>
    </cfRule>
    <cfRule type="expression" dxfId="3124" priority="6559">
      <formula>$F27="RO-2"</formula>
    </cfRule>
    <cfRule type="expression" dxfId="3123" priority="6558">
      <formula>$F27="RO-1"</formula>
    </cfRule>
    <cfRule type="expression" dxfId="3122" priority="6557">
      <formula>$F27="RO-Z"</formula>
    </cfRule>
  </conditionalFormatting>
  <conditionalFormatting sqref="E54:E62">
    <cfRule type="expression" dxfId="3121" priority="1847">
      <formula>$F54="RO-2"</formula>
    </cfRule>
    <cfRule type="expression" dxfId="3120" priority="1848">
      <formula>$F54="RO-3"</formula>
    </cfRule>
    <cfRule type="expression" dxfId="3119" priority="2157">
      <formula>$F54="RO-1"</formula>
    </cfRule>
    <cfRule type="expression" dxfId="3118" priority="2156">
      <formula>$F54="RO-Z"</formula>
    </cfRule>
    <cfRule type="expression" dxfId="3117" priority="2155">
      <formula>$F54="RO-V"</formula>
    </cfRule>
    <cfRule type="expression" dxfId="3116" priority="2154">
      <formula>$F54="Nic"</formula>
    </cfRule>
    <cfRule type="expression" dxfId="3115" priority="213">
      <formula>$F54="Nic"</formula>
    </cfRule>
    <cfRule type="expression" dxfId="3114" priority="214">
      <formula>$F54="RO-V"</formula>
    </cfRule>
    <cfRule type="expression" dxfId="3113" priority="215">
      <formula>$F54="RO-Z"</formula>
    </cfRule>
    <cfRule type="expression" dxfId="3112" priority="216">
      <formula>$F54="RO-1"</formula>
    </cfRule>
    <cfRule type="expression" dxfId="3111" priority="217">
      <formula>$F54="RO-2"</formula>
    </cfRule>
    <cfRule type="expression" dxfId="3110" priority="218">
      <formula>$F54="RO-3"</formula>
    </cfRule>
    <cfRule type="expression" dxfId="3109" priority="1859">
      <formula>$F54="Nic"</formula>
    </cfRule>
    <cfRule type="expression" dxfId="3108" priority="1860">
      <formula>$F54="RO-V"</formula>
    </cfRule>
    <cfRule type="expression" dxfId="3107" priority="1864">
      <formula>$F54="RO-3"</formula>
    </cfRule>
    <cfRule type="expression" dxfId="3106" priority="219">
      <formula>$F54="Nic"</formula>
    </cfRule>
    <cfRule type="expression" dxfId="3105" priority="220">
      <formula>$F54="RO-V"</formula>
    </cfRule>
    <cfRule type="expression" dxfId="3104" priority="221">
      <formula>$F54="RO-Z"</formula>
    </cfRule>
    <cfRule type="expression" dxfId="3103" priority="642">
      <formula>$F54="RO-3"</formula>
    </cfRule>
    <cfRule type="expression" dxfId="3102" priority="641">
      <formula>$F54="RO-2"</formula>
    </cfRule>
    <cfRule type="expression" dxfId="3101" priority="640">
      <formula>$F54="RO-1"</formula>
    </cfRule>
    <cfRule type="expression" dxfId="3100" priority="639">
      <formula>$F54="RO-Z"</formula>
    </cfRule>
    <cfRule type="expression" dxfId="3099" priority="638">
      <formula>$F54="RO-V"</formula>
    </cfRule>
    <cfRule type="expression" dxfId="3098" priority="637">
      <formula>$F54="Nic"</formula>
    </cfRule>
    <cfRule type="expression" dxfId="3097" priority="636">
      <formula>$F54="RO-3"</formula>
    </cfRule>
    <cfRule type="expression" dxfId="3096" priority="635">
      <formula>$F54="RO-2"</formula>
    </cfRule>
    <cfRule type="expression" dxfId="3095" priority="222">
      <formula>$F54="RO-1"</formula>
    </cfRule>
    <cfRule type="expression" dxfId="3094" priority="223">
      <formula>$F54="RO-2"</formula>
    </cfRule>
    <cfRule type="expression" dxfId="3093" priority="224">
      <formula>$F54="RO-3"</formula>
    </cfRule>
    <cfRule type="expression" dxfId="3092" priority="235">
      <formula>$F54="Nic"</formula>
    </cfRule>
    <cfRule type="expression" dxfId="3091" priority="236">
      <formula>$F54="RO-V"</formula>
    </cfRule>
    <cfRule type="expression" dxfId="3090" priority="863">
      <formula>$F54="RO-Z"</formula>
    </cfRule>
    <cfRule type="expression" dxfId="3089" priority="862">
      <formula>$F54="RO-V"</formula>
    </cfRule>
    <cfRule type="expression" dxfId="3088" priority="861">
      <formula>$F54="Nic"</formula>
    </cfRule>
    <cfRule type="expression" dxfId="3087" priority="860">
      <formula>$F54="RO-3"</formula>
    </cfRule>
    <cfRule type="expression" dxfId="3086" priority="859">
      <formula>$F54="RO-2"</formula>
    </cfRule>
    <cfRule type="expression" dxfId="3085" priority="858">
      <formula>$F54="RO-1"</formula>
    </cfRule>
    <cfRule type="expression" dxfId="3084" priority="857">
      <formula>$F54="RO-Z"</formula>
    </cfRule>
    <cfRule type="expression" dxfId="3083" priority="856">
      <formula>$F54="RO-V"</formula>
    </cfRule>
    <cfRule type="expression" dxfId="3082" priority="855">
      <formula>$F54="Nic"</formula>
    </cfRule>
    <cfRule type="expression" dxfId="3081" priority="2254">
      <formula>$F54="RO-V"</formula>
    </cfRule>
    <cfRule type="expression" dxfId="3080" priority="2253">
      <formula>$F54="Nic"</formula>
    </cfRule>
    <cfRule type="expression" dxfId="3079" priority="2252">
      <formula>$F54="RO-3"</formula>
    </cfRule>
    <cfRule type="expression" dxfId="3078" priority="2493">
      <formula>$F54="Nic"</formula>
    </cfRule>
    <cfRule type="expression" dxfId="3077" priority="2494">
      <formula>$F54="RO-V"</formula>
    </cfRule>
    <cfRule type="expression" dxfId="3076" priority="2495">
      <formula>$F54="RO-Z"</formula>
    </cfRule>
    <cfRule type="expression" dxfId="3075" priority="2496">
      <formula>$F54="RO-1"</formula>
    </cfRule>
    <cfRule type="expression" dxfId="3074" priority="2497">
      <formula>$F54="RO-2"</formula>
    </cfRule>
    <cfRule type="expression" dxfId="3073" priority="2498">
      <formula>$F54="RO-3"</formula>
    </cfRule>
    <cfRule type="expression" dxfId="3072" priority="2181">
      <formula>$F54="RO-3"</formula>
    </cfRule>
    <cfRule type="expression" dxfId="3071" priority="561">
      <formula>$F54="RO-3"</formula>
    </cfRule>
    <cfRule type="expression" dxfId="3070" priority="560">
      <formula>$F54="RO-2"</formula>
    </cfRule>
    <cfRule type="expression" dxfId="3069" priority="315">
      <formula>$F54="RO-3"</formula>
    </cfRule>
    <cfRule type="expression" dxfId="3068" priority="314">
      <formula>$F54="RO-2"</formula>
    </cfRule>
    <cfRule type="expression" dxfId="3067" priority="557">
      <formula>$F54="RO-V"</formula>
    </cfRule>
    <cfRule type="expression" dxfId="3066" priority="2479">
      <formula>$F54="RO-Z"</formula>
    </cfRule>
    <cfRule type="expression" dxfId="3065" priority="2177">
      <formula>$F54="RO-V"</formula>
    </cfRule>
    <cfRule type="expression" dxfId="3064" priority="2176">
      <formula>$F54="Nic"</formula>
    </cfRule>
    <cfRule type="expression" dxfId="3063" priority="2165">
      <formula>$F54="RO-3"</formula>
    </cfRule>
    <cfRule type="expression" dxfId="3062" priority="2164">
      <formula>$F54="RO-2"</formula>
    </cfRule>
    <cfRule type="expression" dxfId="3061" priority="2163">
      <formula>$F54="RO-1"</formula>
    </cfRule>
    <cfRule type="expression" dxfId="3060" priority="240">
      <formula>$F54="RO-3"</formula>
    </cfRule>
    <cfRule type="expression" dxfId="3059" priority="239">
      <formula>$F54="RO-2"</formula>
    </cfRule>
    <cfRule type="expression" dxfId="3058" priority="2162">
      <formula>$F54="RO-Z"</formula>
    </cfRule>
    <cfRule type="expression" dxfId="3057" priority="2161">
      <formula>$F54="RO-V"</formula>
    </cfRule>
    <cfRule type="expression" dxfId="3056" priority="2160">
      <formula>$F54="Nic"</formula>
    </cfRule>
    <cfRule type="expression" dxfId="3055" priority="2159">
      <formula>$F54="RO-3"</formula>
    </cfRule>
    <cfRule type="expression" dxfId="3054" priority="2158">
      <formula>$F54="RO-2"</formula>
    </cfRule>
    <cfRule type="expression" dxfId="3053" priority="545">
      <formula>$F54="RO-3"</formula>
    </cfRule>
    <cfRule type="expression" dxfId="3052" priority="544">
      <formula>$F54="RO-2"</formula>
    </cfRule>
    <cfRule type="expression" dxfId="3051" priority="543">
      <formula>$F54="RO-1"</formula>
    </cfRule>
    <cfRule type="expression" dxfId="3050" priority="542">
      <formula>$F54="RO-Z"</formula>
    </cfRule>
    <cfRule type="expression" dxfId="3049" priority="541">
      <formula>$F54="RO-V"</formula>
    </cfRule>
    <cfRule type="expression" dxfId="3048" priority="540">
      <formula>$F54="Nic"</formula>
    </cfRule>
    <cfRule type="expression" dxfId="3047" priority="539">
      <formula>$F54="RO-3"</formula>
    </cfRule>
    <cfRule type="expression" dxfId="3046" priority="538">
      <formula>$F54="RO-2"</formula>
    </cfRule>
    <cfRule type="expression" dxfId="3045" priority="537">
      <formula>$F54="RO-1"</formula>
    </cfRule>
    <cfRule type="expression" dxfId="3044" priority="536">
      <formula>$F54="RO-Z"</formula>
    </cfRule>
    <cfRule type="expression" dxfId="3043" priority="535">
      <formula>$F54="RO-V"</formula>
    </cfRule>
    <cfRule type="expression" dxfId="3042" priority="534">
      <formula>$F54="Nic"</formula>
    </cfRule>
    <cfRule type="expression" dxfId="3041" priority="1837">
      <formula>$F54="Nic"</formula>
    </cfRule>
    <cfRule type="expression" dxfId="3040" priority="1838">
      <formula>$F54="RO-V"</formula>
    </cfRule>
    <cfRule type="expression" dxfId="3039" priority="1839">
      <formula>$F54="RO-Z"</formula>
    </cfRule>
    <cfRule type="expression" dxfId="3038" priority="1840">
      <formula>$F54="RO-1"</formula>
    </cfRule>
    <cfRule type="expression" dxfId="3037" priority="1841">
      <formula>$F54="RO-2"</formula>
    </cfRule>
    <cfRule type="expression" dxfId="3036" priority="1842">
      <formula>$F54="RO-3"</formula>
    </cfRule>
    <cfRule type="expression" dxfId="3035" priority="1843">
      <formula>$F54="Nic"</formula>
    </cfRule>
    <cfRule type="expression" dxfId="3034" priority="1844">
      <formula>$F54="RO-V"</formula>
    </cfRule>
    <cfRule type="expression" dxfId="3033" priority="1845">
      <formula>$F54="RO-Z"</formula>
    </cfRule>
    <cfRule type="expression" dxfId="3032" priority="1846">
      <formula>$F54="RO-1"</formula>
    </cfRule>
    <cfRule type="expression" dxfId="3031" priority="2480">
      <formula>$F54="RO-1"</formula>
    </cfRule>
    <cfRule type="expression" dxfId="3030" priority="2478">
      <formula>$F54="RO-V"</formula>
    </cfRule>
    <cfRule type="expression" dxfId="3029" priority="2481">
      <formula>$F54="RO-2"</formula>
    </cfRule>
    <cfRule type="expression" dxfId="3028" priority="2482">
      <formula>$F54="RO-3"</formula>
    </cfRule>
    <cfRule type="expression" dxfId="3027" priority="2477">
      <formula>$F54="Nic"</formula>
    </cfRule>
    <cfRule type="expression" dxfId="3026" priority="2476">
      <formula>$F54="RO-3"</formula>
    </cfRule>
    <cfRule type="expression" dxfId="3025" priority="2475">
      <formula>$F54="RO-2"</formula>
    </cfRule>
    <cfRule type="expression" dxfId="3024" priority="2474">
      <formula>$F54="RO-1"</formula>
    </cfRule>
    <cfRule type="expression" dxfId="3023" priority="2473">
      <formula>$F54="RO-Z"</formula>
    </cfRule>
    <cfRule type="expression" dxfId="3022" priority="2472">
      <formula>$F54="RO-V"</formula>
    </cfRule>
    <cfRule type="expression" dxfId="3021" priority="2471">
      <formula>$F54="Nic"</formula>
    </cfRule>
    <cfRule type="expression" dxfId="3020" priority="1935">
      <formula>$F54="RO-3"</formula>
    </cfRule>
    <cfRule type="expression" dxfId="3019" priority="1936">
      <formula>$F54="Nic"</formula>
    </cfRule>
    <cfRule type="expression" dxfId="3018" priority="1937">
      <formula>$F54="RO-V"</formula>
    </cfRule>
    <cfRule type="expression" dxfId="3017" priority="1938">
      <formula>$F54="RO-Z"</formula>
    </cfRule>
    <cfRule type="expression" dxfId="3016" priority="1939">
      <formula>$F54="RO-1"</formula>
    </cfRule>
    <cfRule type="expression" dxfId="3015" priority="1940">
      <formula>$F54="RO-2"</formula>
    </cfRule>
    <cfRule type="expression" dxfId="3014" priority="1941">
      <formula>$F54="RO-3"</formula>
    </cfRule>
    <cfRule type="expression" dxfId="3013" priority="882">
      <formula>$F54="RO-3"</formula>
    </cfRule>
    <cfRule type="expression" dxfId="3012" priority="881">
      <formula>$F54="RO-2"</formula>
    </cfRule>
    <cfRule type="expression" dxfId="3011" priority="880">
      <formula>$F54="RO-1"</formula>
    </cfRule>
    <cfRule type="expression" dxfId="3010" priority="879">
      <formula>$F54="RO-Z"</formula>
    </cfRule>
    <cfRule type="expression" dxfId="3009" priority="878">
      <formula>$F54="RO-V"</formula>
    </cfRule>
    <cfRule type="expression" dxfId="3008" priority="877">
      <formula>$F54="Nic"</formula>
    </cfRule>
    <cfRule type="expression" dxfId="3007" priority="321">
      <formula>$F54="RO-3"</formula>
    </cfRule>
    <cfRule type="expression" dxfId="3006" priority="320">
      <formula>$F54="RO-2"</formula>
    </cfRule>
    <cfRule type="expression" dxfId="3005" priority="319">
      <formula>$F54="RO-1"</formula>
    </cfRule>
    <cfRule type="expression" dxfId="3004" priority="318">
      <formula>$F54="RO-Z"</formula>
    </cfRule>
    <cfRule type="expression" dxfId="3003" priority="317">
      <formula>$F54="RO-V"</formula>
    </cfRule>
    <cfRule type="expression" dxfId="3002" priority="316">
      <formula>$F54="Nic"</formula>
    </cfRule>
    <cfRule type="expression" dxfId="3001" priority="2258">
      <formula>$F54="RO-3"</formula>
    </cfRule>
    <cfRule type="expression" dxfId="3000" priority="2257">
      <formula>$F54="RO-2"</formula>
    </cfRule>
    <cfRule type="expression" dxfId="2999" priority="2256">
      <formula>$F54="RO-1"</formula>
    </cfRule>
    <cfRule type="expression" dxfId="2998" priority="2255">
      <formula>$F54="RO-Z"</formula>
    </cfRule>
    <cfRule type="expression" dxfId="2997" priority="866">
      <formula>$F54="RO-3"</formula>
    </cfRule>
    <cfRule type="expression" dxfId="2996" priority="865">
      <formula>$F54="RO-2"</formula>
    </cfRule>
    <cfRule type="expression" dxfId="2995" priority="864">
      <formula>$F54="RO-1"</formula>
    </cfRule>
    <cfRule type="expression" dxfId="2994" priority="556">
      <formula>$F54="Nic"</formula>
    </cfRule>
  </conditionalFormatting>
  <conditionalFormatting sqref="E54:E63">
    <cfRule type="expression" dxfId="2993" priority="276">
      <formula>$F54="RO-1"</formula>
    </cfRule>
    <cfRule type="expression" dxfId="2992" priority="1862">
      <formula>$F54="RO-1"</formula>
    </cfRule>
    <cfRule type="expression" dxfId="2991" priority="1900">
      <formula>$F54="RO-2"</formula>
    </cfRule>
    <cfRule type="expression" dxfId="2990" priority="1861">
      <formula>$F54="RO-Z"</formula>
    </cfRule>
    <cfRule type="expression" dxfId="2989" priority="2178">
      <formula>$F54="RO-Z"</formula>
    </cfRule>
    <cfRule type="expression" dxfId="2988" priority="597">
      <formula>$F54="RO-1"</formula>
    </cfRule>
    <cfRule type="expression" dxfId="2987" priority="559">
      <formula>$F54="RO-1"</formula>
    </cfRule>
    <cfRule type="expression" dxfId="2986" priority="558">
      <formula>$F54="RO-Z"</formula>
    </cfRule>
    <cfRule type="expression" dxfId="2985" priority="2179">
      <formula>$F54="RO-1"</formula>
    </cfRule>
    <cfRule type="expression" dxfId="2984" priority="238">
      <formula>$F54="RO-1"</formula>
    </cfRule>
    <cfRule type="expression" dxfId="2983" priority="1899">
      <formula>$F54="RO-1"</formula>
    </cfRule>
    <cfRule type="expression" dxfId="2982" priority="2180">
      <formula>$F54="RO-2"</formula>
    </cfRule>
    <cfRule type="expression" dxfId="2981" priority="2216">
      <formula>$F54="RO-1"</formula>
    </cfRule>
    <cfRule type="expression" dxfId="2980" priority="2217">
      <formula>$F54="RO-2"</formula>
    </cfRule>
    <cfRule type="expression" dxfId="2979" priority="237">
      <formula>$F54="RO-Z"</formula>
    </cfRule>
    <cfRule type="expression" dxfId="2978" priority="1863">
      <formula>$F54="RO-2"</formula>
    </cfRule>
  </conditionalFormatting>
  <conditionalFormatting sqref="E54:E64">
    <cfRule type="expression" dxfId="2977" priority="245">
      <formula>$F54="RO-Z"</formula>
    </cfRule>
    <cfRule type="expression" dxfId="2976" priority="2185">
      <formula>$F54="RO-Z"</formula>
    </cfRule>
    <cfRule type="expression" dxfId="2975" priority="566">
      <formula>$F54="RO-Z"</formula>
    </cfRule>
    <cfRule type="expression" dxfId="2974" priority="1868">
      <formula>$F54="RO-Z"</formula>
    </cfRule>
  </conditionalFormatting>
  <conditionalFormatting sqref="E54:E68">
    <cfRule type="expression" dxfId="2973" priority="2462">
      <formula>$F54="RO-1"</formula>
    </cfRule>
    <cfRule type="expression" dxfId="2972" priority="2461">
      <formula>$F54="RO-Z"</formula>
    </cfRule>
    <cfRule type="expression" dxfId="2971" priority="2469">
      <formula>$F54="RO-2"</formula>
    </cfRule>
    <cfRule type="expression" dxfId="2970" priority="854">
      <formula>$F54="RO-3"</formula>
    </cfRule>
    <cfRule type="expression" dxfId="2969" priority="853">
      <formula>$F54="RO-2"</formula>
    </cfRule>
    <cfRule type="expression" dxfId="2968" priority="852">
      <formula>$F54="RO-1"</formula>
    </cfRule>
    <cfRule type="expression" dxfId="2967" priority="851">
      <formula>$F54="RO-Z"</formula>
    </cfRule>
    <cfRule type="expression" dxfId="2966" priority="850">
      <formula>$F54="RO-V"</formula>
    </cfRule>
    <cfRule type="expression" dxfId="2965" priority="849">
      <formula>$F54="Nic"</formula>
    </cfRule>
    <cfRule type="expression" dxfId="2964" priority="848">
      <formula>$F54="RO-3"</formula>
    </cfRule>
    <cfRule type="expression" dxfId="2963" priority="1854">
      <formula>$F54="RO-V"</formula>
    </cfRule>
    <cfRule type="expression" dxfId="2962" priority="210">
      <formula>$F54="RO-1"</formula>
    </cfRule>
    <cfRule type="expression" dxfId="2961" priority="1853">
      <formula>$F54="Nic"</formula>
    </cfRule>
    <cfRule type="expression" dxfId="2960" priority="2470">
      <formula>$F54="RO-3"</formula>
    </cfRule>
    <cfRule type="expression" dxfId="2959" priority="2147">
      <formula>$F54="RO-3"</formula>
    </cfRule>
    <cfRule type="expression" dxfId="2958" priority="2148">
      <formula>$F54="Nic"</formula>
    </cfRule>
    <cfRule type="expression" dxfId="2957" priority="1836">
      <formula>$F54="RO-3"</formula>
    </cfRule>
    <cfRule type="expression" dxfId="2956" priority="1835">
      <formula>$F54="RO-2"</formula>
    </cfRule>
    <cfRule type="expression" dxfId="2955" priority="1834">
      <formula>$F54="RO-1"</formula>
    </cfRule>
    <cfRule type="expression" dxfId="2954" priority="1833">
      <formula>$F54="RO-Z"</formula>
    </cfRule>
    <cfRule type="expression" dxfId="2953" priority="1832">
      <formula>$F54="RO-V"</formula>
    </cfRule>
    <cfRule type="expression" dxfId="2952" priority="1831">
      <formula>$F54="Nic"</formula>
    </cfRule>
    <cfRule type="expression" dxfId="2951" priority="1830">
      <formula>$F54="RO-3"</formula>
    </cfRule>
    <cfRule type="expression" dxfId="2950" priority="1829">
      <formula>$F54="RO-2"</formula>
    </cfRule>
    <cfRule type="expression" dxfId="2949" priority="1828">
      <formula>$F54="RO-1"</formula>
    </cfRule>
    <cfRule type="expression" dxfId="2948" priority="1827">
      <formula>$F54="RO-Z"</formula>
    </cfRule>
    <cfRule type="expression" dxfId="2947" priority="1826">
      <formula>$F54="RO-V"</formula>
    </cfRule>
    <cfRule type="expression" dxfId="2946" priority="1825">
      <formula>$F54="Nic"</formula>
    </cfRule>
    <cfRule type="expression" dxfId="2945" priority="2149">
      <formula>$F54="RO-V"</formula>
    </cfRule>
    <cfRule type="expression" dxfId="2944" priority="229">
      <formula>$F54="Nic"</formula>
    </cfRule>
    <cfRule type="expression" dxfId="2943" priority="207">
      <formula>$F54="Nic"</formula>
    </cfRule>
    <cfRule type="expression" dxfId="2942" priority="847">
      <formula>$F54="RO-2"</formula>
    </cfRule>
    <cfRule type="expression" dxfId="2941" priority="2460">
      <formula>$F54="RO-V"</formula>
    </cfRule>
    <cfRule type="expression" dxfId="2940" priority="2459">
      <formula>$F54="Nic"</formula>
    </cfRule>
    <cfRule type="expression" dxfId="2939" priority="552">
      <formula>$F54="RO-Z"</formula>
    </cfRule>
    <cfRule type="expression" dxfId="2938" priority="206">
      <formula>$F54="RO-3"</formula>
    </cfRule>
    <cfRule type="expression" dxfId="2937" priority="205">
      <formula>$F54="RO-2"</formula>
    </cfRule>
    <cfRule type="expression" dxfId="2936" priority="204">
      <formula>$F54="RO-1"</formula>
    </cfRule>
    <cfRule type="expression" dxfId="2935" priority="846">
      <formula>$F54="RO-1"</formula>
    </cfRule>
    <cfRule type="expression" dxfId="2934" priority="2487">
      <formula>$F54="Nic"</formula>
    </cfRule>
    <cfRule type="expression" dxfId="2933" priority="2488">
      <formula>$F54="RO-V"</formula>
    </cfRule>
    <cfRule type="expression" dxfId="2932" priority="2489">
      <formula>$F54="RO-Z"</formula>
    </cfRule>
    <cfRule type="expression" dxfId="2931" priority="2490">
      <formula>$F54="RO-1"</formula>
    </cfRule>
    <cfRule type="expression" dxfId="2930" priority="203">
      <formula>$F54="RO-Z"</formula>
    </cfRule>
    <cfRule type="expression" dxfId="2929" priority="202">
      <formula>$F54="RO-V"</formula>
    </cfRule>
    <cfRule type="expression" dxfId="2928" priority="201">
      <formula>$F54="Nic"</formula>
    </cfRule>
    <cfRule type="expression" dxfId="2927" priority="212">
      <formula>$F54="RO-3"</formula>
    </cfRule>
    <cfRule type="expression" dxfId="2926" priority="211">
      <formula>$F54="RO-2"</formula>
    </cfRule>
    <cfRule type="expression" dxfId="2925" priority="209">
      <formula>$F54="RO-Z"</formula>
    </cfRule>
    <cfRule type="expression" dxfId="2924" priority="208">
      <formula>$F54="RO-V"</formula>
    </cfRule>
    <cfRule type="expression" dxfId="2923" priority="2142">
      <formula>$F54="Nic"</formula>
    </cfRule>
    <cfRule type="expression" dxfId="2922" priority="2143">
      <formula>$F54="RO-V"</formula>
    </cfRule>
    <cfRule type="expression" dxfId="2921" priority="2144">
      <formula>$F54="RO-Z"</formula>
    </cfRule>
    <cfRule type="expression" dxfId="2920" priority="2145">
      <formula>$F54="RO-1"</formula>
    </cfRule>
    <cfRule type="expression" dxfId="2919" priority="2146">
      <formula>$F54="RO-2"</formula>
    </cfRule>
    <cfRule type="expression" dxfId="2918" priority="2463">
      <formula>$F54="RO-2"</formula>
    </cfRule>
    <cfRule type="expression" dxfId="2917" priority="2464">
      <formula>$F54="RO-3"</formula>
    </cfRule>
    <cfRule type="expression" dxfId="2916" priority="2465">
      <formula>$F54="Nic"</formula>
    </cfRule>
    <cfRule type="expression" dxfId="2915" priority="2466">
      <formula>$F54="RO-V"</formula>
    </cfRule>
    <cfRule type="expression" dxfId="2914" priority="2467">
      <formula>$F54="RO-Z"</formula>
    </cfRule>
    <cfRule type="expression" dxfId="2913" priority="2468">
      <formula>$F54="RO-1"</formula>
    </cfRule>
    <cfRule type="expression" dxfId="2912" priority="2491">
      <formula>$F54="RO-2"</formula>
    </cfRule>
    <cfRule type="expression" dxfId="2911" priority="2492">
      <formula>$F54="RO-3"</formula>
    </cfRule>
    <cfRule type="expression" dxfId="2910" priority="2151">
      <formula>$F54="RO-1"</formula>
    </cfRule>
    <cfRule type="expression" dxfId="2909" priority="2152">
      <formula>$F54="RO-2"</formula>
    </cfRule>
    <cfRule type="expression" dxfId="2908" priority="2153">
      <formula>$F54="RO-3"</formula>
    </cfRule>
    <cfRule type="expression" dxfId="2907" priority="555">
      <formula>$F54="RO-3"</formula>
    </cfRule>
    <cfRule type="expression" dxfId="2906" priority="554">
      <formula>$F54="RO-2"</formula>
    </cfRule>
    <cfRule type="expression" dxfId="2905" priority="553">
      <formula>$F54="RO-1"</formula>
    </cfRule>
    <cfRule type="expression" dxfId="2904" priority="551">
      <formula>$F54="RO-V"</formula>
    </cfRule>
    <cfRule type="expression" dxfId="2903" priority="550">
      <formula>$F54="Nic"</formula>
    </cfRule>
    <cfRule type="expression" dxfId="2902" priority="533">
      <formula>$F54="RO-3"</formula>
    </cfRule>
    <cfRule type="expression" dxfId="2901" priority="532">
      <formula>$F54="RO-2"</formula>
    </cfRule>
    <cfRule type="expression" dxfId="2900" priority="531">
      <formula>$F54="RO-1"</formula>
    </cfRule>
    <cfRule type="expression" dxfId="2899" priority="530">
      <formula>$F54="RO-Z"</formula>
    </cfRule>
    <cfRule type="expression" dxfId="2898" priority="529">
      <formula>$F54="RO-V"</formula>
    </cfRule>
    <cfRule type="expression" dxfId="2897" priority="528">
      <formula>$F54="Nic"</formula>
    </cfRule>
    <cfRule type="expression" dxfId="2896" priority="527">
      <formula>$F54="RO-3"</formula>
    </cfRule>
    <cfRule type="expression" dxfId="2895" priority="526">
      <formula>$F54="RO-2"</formula>
    </cfRule>
    <cfRule type="expression" dxfId="2894" priority="525">
      <formula>$F54="RO-1"</formula>
    </cfRule>
    <cfRule type="expression" dxfId="2893" priority="524">
      <formula>$F54="RO-Z"</formula>
    </cfRule>
    <cfRule type="expression" dxfId="2892" priority="523">
      <formula>$F54="RO-V"</formula>
    </cfRule>
    <cfRule type="expression" dxfId="2891" priority="522">
      <formula>$F54="Nic"</formula>
    </cfRule>
    <cfRule type="expression" dxfId="2890" priority="2174">
      <formula>$F54="RO-2"</formula>
    </cfRule>
    <cfRule type="expression" dxfId="2889" priority="845">
      <formula>$F54="RO-Z"</formula>
    </cfRule>
    <cfRule type="expression" dxfId="2888" priority="844">
      <formula>$F54="RO-V"</formula>
    </cfRule>
    <cfRule type="expression" dxfId="2887" priority="843">
      <formula>$F54="Nic"</formula>
    </cfRule>
    <cfRule type="expression" dxfId="2886" priority="2150">
      <formula>$F54="RO-Z"</formula>
    </cfRule>
    <cfRule type="expression" dxfId="2885" priority="2170">
      <formula>$F54="Nic"</formula>
    </cfRule>
    <cfRule type="expression" dxfId="2884" priority="2171">
      <formula>$F54="RO-V"</formula>
    </cfRule>
    <cfRule type="expression" dxfId="2883" priority="2172">
      <formula>$F54="RO-Z"</formula>
    </cfRule>
    <cfRule type="expression" dxfId="2882" priority="2173">
      <formula>$F54="RO-1"</formula>
    </cfRule>
    <cfRule type="expression" dxfId="2881" priority="2175">
      <formula>$F54="RO-3"</formula>
    </cfRule>
    <cfRule type="expression" dxfId="2880" priority="876">
      <formula>$F54="RO-3"</formula>
    </cfRule>
    <cfRule type="expression" dxfId="2879" priority="875">
      <formula>$F54="RO-2"</formula>
    </cfRule>
    <cfRule type="expression" dxfId="2878" priority="874">
      <formula>$F54="RO-1"</formula>
    </cfRule>
    <cfRule type="expression" dxfId="2877" priority="873">
      <formula>$F54="RO-Z"</formula>
    </cfRule>
    <cfRule type="expression" dxfId="2876" priority="872">
      <formula>$F54="RO-V"</formula>
    </cfRule>
    <cfRule type="expression" dxfId="2875" priority="871">
      <formula>$F54="Nic"</formula>
    </cfRule>
    <cfRule type="expression" dxfId="2874" priority="1855">
      <formula>$F54="RO-Z"</formula>
    </cfRule>
    <cfRule type="expression" dxfId="2873" priority="1856">
      <formula>$F54="RO-1"</formula>
    </cfRule>
    <cfRule type="expression" dxfId="2872" priority="1857">
      <formula>$F54="RO-2"</formula>
    </cfRule>
    <cfRule type="expression" dxfId="2871" priority="1858">
      <formula>$F54="RO-3"</formula>
    </cfRule>
    <cfRule type="expression" dxfId="2870" priority="230">
      <formula>$F54="RO-V"</formula>
    </cfRule>
    <cfRule type="expression" dxfId="2869" priority="231">
      <formula>$F54="RO-Z"</formula>
    </cfRule>
    <cfRule type="expression" dxfId="2868" priority="232">
      <formula>$F54="RO-1"</formula>
    </cfRule>
    <cfRule type="expression" dxfId="2867" priority="233">
      <formula>$F54="RO-2"</formula>
    </cfRule>
    <cfRule type="expression" dxfId="2866" priority="234">
      <formula>$F54="RO-3"</formula>
    </cfRule>
  </conditionalFormatting>
  <conditionalFormatting sqref="E55:E62">
    <cfRule type="expression" dxfId="2865" priority="2167">
      <formula>$F55="RO-1"</formula>
    </cfRule>
    <cfRule type="expression" dxfId="2864" priority="1823">
      <formula>$F55="RO-2"</formula>
    </cfRule>
    <cfRule type="expression" dxfId="2863" priority="1822">
      <formula>$F55="RO-1"</formula>
    </cfRule>
    <cfRule type="expression" dxfId="2862" priority="2458">
      <formula>$F55="RO-3"</formula>
    </cfRule>
    <cfRule type="expression" dxfId="2861" priority="200">
      <formula>$F55="RO-3"</formula>
    </cfRule>
    <cfRule type="expression" dxfId="2860" priority="2457">
      <formula>$F55="RO-2"</formula>
    </cfRule>
    <cfRule type="expression" dxfId="2859" priority="2456">
      <formula>$F55="RO-1"</formula>
    </cfRule>
    <cfRule type="expression" dxfId="2858" priority="549">
      <formula>$F55="RO-3"</formula>
    </cfRule>
    <cfRule type="expression" dxfId="2857" priority="548">
      <formula>$F55="RO-2"</formula>
    </cfRule>
    <cfRule type="expression" dxfId="2856" priority="547">
      <formula>$F55="RO-1"</formula>
    </cfRule>
    <cfRule type="expression" dxfId="2855" priority="546">
      <formula>$F55="RO-Z"</formula>
    </cfRule>
    <cfRule type="expression" dxfId="2854" priority="2455">
      <formula>$F55="RO-Z"</formula>
    </cfRule>
    <cfRule type="expression" dxfId="2853" priority="1821">
      <formula>$F55="RO-Z"</formula>
    </cfRule>
    <cfRule type="expression" dxfId="2852" priority="1820">
      <formula>$F55="RO-3"</formula>
    </cfRule>
    <cfRule type="expression" dxfId="2851" priority="1819">
      <formula>$F55="RO-2"</formula>
    </cfRule>
    <cfRule type="expression" dxfId="2850" priority="1818">
      <formula>$F55="RO-1"</formula>
    </cfRule>
    <cfRule type="expression" dxfId="2849" priority="1817">
      <formula>$F55="RO-Z"</formula>
    </cfRule>
    <cfRule type="expression" dxfId="2848" priority="2137">
      <formula>$F55="RO-3"</formula>
    </cfRule>
    <cfRule type="expression" dxfId="2847" priority="2138">
      <formula>$F55="RO-Z"</formula>
    </cfRule>
    <cfRule type="expression" dxfId="2846" priority="2139">
      <formula>$F55="RO-1"</formula>
    </cfRule>
    <cfRule type="expression" dxfId="2845" priority="2140">
      <formula>$F55="RO-2"</formula>
    </cfRule>
    <cfRule type="expression" dxfId="2844" priority="1852">
      <formula>$F55="RO-3"</formula>
    </cfRule>
    <cfRule type="expression" dxfId="2843" priority="2141">
      <formula>$F55="RO-3"</formula>
    </cfRule>
    <cfRule type="expression" dxfId="2842" priority="2168">
      <formula>$F55="RO-2"</formula>
    </cfRule>
    <cfRule type="expression" dxfId="2841" priority="521">
      <formula>$F55="RO-3"</formula>
    </cfRule>
    <cfRule type="expression" dxfId="2840" priority="520">
      <formula>$F55="RO-2"</formula>
    </cfRule>
    <cfRule type="expression" dxfId="2839" priority="519">
      <formula>$F55="RO-1"</formula>
    </cfRule>
    <cfRule type="expression" dxfId="2838" priority="228">
      <formula>$F55="RO-3"</formula>
    </cfRule>
    <cfRule type="expression" dxfId="2837" priority="517">
      <formula>$F55="RO-3"</formula>
    </cfRule>
    <cfRule type="expression" dxfId="2836" priority="516">
      <formula>$F55="RO-2"</formula>
    </cfRule>
    <cfRule type="expression" dxfId="2835" priority="515">
      <formula>$F55="RO-1"</formula>
    </cfRule>
    <cfRule type="expression" dxfId="2834" priority="514">
      <formula>$F55="RO-Z"</formula>
    </cfRule>
    <cfRule type="expression" dxfId="2833" priority="2484">
      <formula>$F55="RO-1"</formula>
    </cfRule>
    <cfRule type="expression" dxfId="2832" priority="2485">
      <formula>$F55="RO-2"</formula>
    </cfRule>
    <cfRule type="expression" dxfId="2831" priority="2486">
      <formula>$F55="RO-3"</formula>
    </cfRule>
    <cfRule type="expression" dxfId="2830" priority="842">
      <formula>$F55="RO-3"</formula>
    </cfRule>
    <cfRule type="expression" dxfId="2829" priority="227">
      <formula>$F55="RO-2"</formula>
    </cfRule>
    <cfRule type="expression" dxfId="2828" priority="841">
      <formula>$F55="RO-2"</formula>
    </cfRule>
    <cfRule type="expression" dxfId="2827" priority="840">
      <formula>$F55="RO-1"</formula>
    </cfRule>
    <cfRule type="expression" dxfId="2826" priority="839">
      <formula>$F55="RO-Z"</formula>
    </cfRule>
    <cfRule type="expression" dxfId="2825" priority="838">
      <formula>$F55="RO-3"</formula>
    </cfRule>
    <cfRule type="expression" dxfId="2824" priority="837">
      <formula>$F55="RO-2"</formula>
    </cfRule>
    <cfRule type="expression" dxfId="2823" priority="836">
      <formula>$F55="RO-1"</formula>
    </cfRule>
    <cfRule type="expression" dxfId="2822" priority="835">
      <formula>$F55="RO-Z"</formula>
    </cfRule>
    <cfRule type="expression" dxfId="2821" priority="2169">
      <formula>$F55="RO-3"</formula>
    </cfRule>
    <cfRule type="expression" dxfId="2820" priority="226">
      <formula>$F55="RO-1"</formula>
    </cfRule>
    <cfRule type="expression" dxfId="2819" priority="225">
      <formula>$F55="RO-Z"</formula>
    </cfRule>
    <cfRule type="expression" dxfId="2818" priority="2483">
      <formula>$F55="RO-Z"</formula>
    </cfRule>
    <cfRule type="expression" dxfId="2817" priority="867">
      <formula>$F55="RO-Z"</formula>
    </cfRule>
    <cfRule type="expression" dxfId="2816" priority="518">
      <formula>$F55="RO-Z"</formula>
    </cfRule>
    <cfRule type="expression" dxfId="2815" priority="1851">
      <formula>$F55="RO-2"</formula>
    </cfRule>
    <cfRule type="expression" dxfId="2814" priority="199">
      <formula>$F55="RO-2"</formula>
    </cfRule>
    <cfRule type="expression" dxfId="2813" priority="198">
      <formula>$F55="RO-1"</formula>
    </cfRule>
    <cfRule type="expression" dxfId="2812" priority="197">
      <formula>$F55="RO-Z"</formula>
    </cfRule>
    <cfRule type="expression" dxfId="2811" priority="196">
      <formula>$F55="RO-3"</formula>
    </cfRule>
    <cfRule type="expression" dxfId="2810" priority="2451">
      <formula>$F55="RO-Z"</formula>
    </cfRule>
    <cfRule type="expression" dxfId="2809" priority="2452">
      <formula>$F55="RO-1"</formula>
    </cfRule>
    <cfRule type="expression" dxfId="2808" priority="870">
      <formula>$F55="RO-3"</formula>
    </cfRule>
    <cfRule type="expression" dxfId="2807" priority="869">
      <formula>$F55="RO-2"</formula>
    </cfRule>
    <cfRule type="expression" dxfId="2806" priority="868">
      <formula>$F55="RO-1"</formula>
    </cfRule>
    <cfRule type="expression" dxfId="2805" priority="2453">
      <formula>$F55="RO-2"</formula>
    </cfRule>
    <cfRule type="expression" dxfId="2804" priority="2454">
      <formula>$F55="RO-3"</formula>
    </cfRule>
    <cfRule type="expression" dxfId="2803" priority="195">
      <formula>$F55="RO-2"</formula>
    </cfRule>
    <cfRule type="expression" dxfId="2802" priority="194">
      <formula>$F55="RO-1"</formula>
    </cfRule>
    <cfRule type="expression" dxfId="2801" priority="193">
      <formula>$F55="RO-Z"</formula>
    </cfRule>
    <cfRule type="expression" dxfId="2800" priority="1850">
      <formula>$F55="RO-1"</formula>
    </cfRule>
    <cfRule type="expression" dxfId="2799" priority="1849">
      <formula>$F55="RO-Z"</formula>
    </cfRule>
    <cfRule type="expression" dxfId="2798" priority="1824">
      <formula>$F55="RO-3"</formula>
    </cfRule>
    <cfRule type="expression" dxfId="2797" priority="2166">
      <formula>$F55="RO-Z"</formula>
    </cfRule>
    <cfRule type="expression" dxfId="2796" priority="2136">
      <formula>$F55="RO-2"</formula>
    </cfRule>
    <cfRule type="expression" dxfId="2795" priority="2135">
      <formula>$F55="RO-1"</formula>
    </cfRule>
    <cfRule type="expression" dxfId="2794" priority="2134">
      <formula>$F55="RO-Z"</formula>
    </cfRule>
  </conditionalFormatting>
  <conditionalFormatting sqref="E55:E68">
    <cfRule type="expression" dxfId="2793" priority="511">
      <formula>$F55="RO-1"</formula>
    </cfRule>
    <cfRule type="expression" dxfId="2792" priority="510">
      <formula>$F55="RO-Z"</formula>
    </cfRule>
    <cfRule type="expression" dxfId="2791" priority="508">
      <formula>$F55="RO-2"</formula>
    </cfRule>
    <cfRule type="expression" dxfId="2790" priority="507">
      <formula>$F55="RO-1"</formula>
    </cfRule>
    <cfRule type="expression" dxfId="2789" priority="506">
      <formula>$F55="RO-Z"</formula>
    </cfRule>
    <cfRule type="expression" dxfId="2788" priority="505">
      <formula>$F55="RO-3"</formula>
    </cfRule>
    <cfRule type="expression" dxfId="2787" priority="504">
      <formula>$F55="RO-2"</formula>
    </cfRule>
    <cfRule type="expression" dxfId="2786" priority="503">
      <formula>$F55="RO-1"</formula>
    </cfRule>
    <cfRule type="expression" dxfId="2785" priority="502">
      <formula>$F55="RO-Z"</formula>
    </cfRule>
    <cfRule type="expression" dxfId="2784" priority="834">
      <formula>$F55="RO-3"</formula>
    </cfRule>
    <cfRule type="expression" dxfId="2783" priority="833">
      <formula>$F55="RO-2"</formula>
    </cfRule>
    <cfRule type="expression" dxfId="2782" priority="830">
      <formula>$F55="RO-3"</formula>
    </cfRule>
    <cfRule type="expression" dxfId="2781" priority="509">
      <formula>$F55="RO-3"</formula>
    </cfRule>
    <cfRule type="expression" dxfId="2780" priority="828">
      <formula>$F55="RO-1"</formula>
    </cfRule>
    <cfRule type="expression" dxfId="2779" priority="827">
      <formula>$F55="RO-Z"</formula>
    </cfRule>
    <cfRule type="expression" dxfId="2778" priority="826">
      <formula>$F55="RO-3"</formula>
    </cfRule>
    <cfRule type="expression" dxfId="2777" priority="825">
      <formula>$F55="RO-2"</formula>
    </cfRule>
    <cfRule type="expression" dxfId="2776" priority="824">
      <formula>$F55="RO-1"</formula>
    </cfRule>
    <cfRule type="expression" dxfId="2775" priority="823">
      <formula>$F55="RO-Z"</formula>
    </cfRule>
    <cfRule type="expression" dxfId="2774" priority="829">
      <formula>$F55="RO-2"</formula>
    </cfRule>
    <cfRule type="expression" dxfId="2773" priority="181">
      <formula>$F55="RO-Z"</formula>
    </cfRule>
    <cfRule type="expression" dxfId="2772" priority="182">
      <formula>$F55="RO-1"</formula>
    </cfRule>
    <cfRule type="expression" dxfId="2771" priority="183">
      <formula>$F55="RO-2"</formula>
    </cfRule>
    <cfRule type="expression" dxfId="2770" priority="184">
      <formula>$F55="RO-3"</formula>
    </cfRule>
    <cfRule type="expression" dxfId="2769" priority="185">
      <formula>$F55="RO-Z"</formula>
    </cfRule>
    <cfRule type="expression" dxfId="2768" priority="186">
      <formula>$F55="RO-1"</formula>
    </cfRule>
    <cfRule type="expression" dxfId="2767" priority="187">
      <formula>$F55="RO-2"</formula>
    </cfRule>
    <cfRule type="expression" dxfId="2766" priority="188">
      <formula>$F55="RO-3"</formula>
    </cfRule>
    <cfRule type="expression" dxfId="2765" priority="189">
      <formula>$F55="RO-Z"</formula>
    </cfRule>
    <cfRule type="expression" dxfId="2764" priority="190">
      <formula>$F55="RO-1"</formula>
    </cfRule>
    <cfRule type="expression" dxfId="2763" priority="191">
      <formula>$F55="RO-2"</formula>
    </cfRule>
    <cfRule type="expression" dxfId="2762" priority="192">
      <formula>$F55="RO-3"</formula>
    </cfRule>
    <cfRule type="expression" dxfId="2761" priority="2450">
      <formula>$F55="RO-3"</formula>
    </cfRule>
    <cfRule type="expression" dxfId="2760" priority="2446">
      <formula>$F55="RO-3"</formula>
    </cfRule>
    <cfRule type="expression" dxfId="2759" priority="2445">
      <formula>$F55="RO-2"</formula>
    </cfRule>
    <cfRule type="expression" dxfId="2758" priority="2444">
      <formula>$F55="RO-1"</formula>
    </cfRule>
    <cfRule type="expression" dxfId="2757" priority="2443">
      <formula>$F55="RO-Z"</formula>
    </cfRule>
    <cfRule type="expression" dxfId="2756" priority="2442">
      <formula>$F55="RO-3"</formula>
    </cfRule>
    <cfRule type="expression" dxfId="2755" priority="2441">
      <formula>$F55="RO-2"</formula>
    </cfRule>
    <cfRule type="expression" dxfId="2754" priority="2440">
      <formula>$F55="RO-1"</formula>
    </cfRule>
    <cfRule type="expression" dxfId="2753" priority="2439">
      <formula>$F55="RO-Z"</formula>
    </cfRule>
    <cfRule type="expression" dxfId="2752" priority="1807">
      <formula>$F55="RO-2"</formula>
    </cfRule>
    <cfRule type="expression" dxfId="2751" priority="1808">
      <formula>$F55="RO-3"</formula>
    </cfRule>
    <cfRule type="expression" dxfId="2750" priority="1809">
      <formula>$F55="RO-Z"</formula>
    </cfRule>
    <cfRule type="expression" dxfId="2749" priority="1810">
      <formula>$F55="RO-1"</formula>
    </cfRule>
    <cfRule type="expression" dxfId="2748" priority="1811">
      <formula>$F55="RO-2"</formula>
    </cfRule>
    <cfRule type="expression" dxfId="2747" priority="1812">
      <formula>$F55="RO-3"</formula>
    </cfRule>
    <cfRule type="expression" dxfId="2746" priority="1813">
      <formula>$F55="RO-Z"</formula>
    </cfRule>
    <cfRule type="expression" dxfId="2745" priority="1814">
      <formula>$F55="RO-1"</formula>
    </cfRule>
    <cfRule type="expression" dxfId="2744" priority="1815">
      <formula>$F55="RO-2"</formula>
    </cfRule>
    <cfRule type="expression" dxfId="2743" priority="1816">
      <formula>$F55="RO-3"</formula>
    </cfRule>
    <cfRule type="expression" dxfId="2742" priority="2132">
      <formula>$F55="RO-2"</formula>
    </cfRule>
    <cfRule type="expression" dxfId="2741" priority="2131">
      <formula>$F55="RO-1"</formula>
    </cfRule>
    <cfRule type="expression" dxfId="2740" priority="2130">
      <formula>$F55="RO-Z"</formula>
    </cfRule>
    <cfRule type="expression" dxfId="2739" priority="2129">
      <formula>$F55="RO-3"</formula>
    </cfRule>
    <cfRule type="expression" dxfId="2738" priority="2122">
      <formula>$F55="RO-Z"</formula>
    </cfRule>
    <cfRule type="expression" dxfId="2737" priority="2128">
      <formula>$F55="RO-2"</formula>
    </cfRule>
    <cfRule type="expression" dxfId="2736" priority="2127">
      <formula>$F55="RO-1"</formula>
    </cfRule>
    <cfRule type="expression" dxfId="2735" priority="2126">
      <formula>$F55="RO-Z"</formula>
    </cfRule>
    <cfRule type="expression" dxfId="2734" priority="2125">
      <formula>$F55="RO-3"</formula>
    </cfRule>
    <cfRule type="expression" dxfId="2733" priority="2124">
      <formula>$F55="RO-2"</formula>
    </cfRule>
    <cfRule type="expression" dxfId="2732" priority="2123">
      <formula>$F55="RO-1"</formula>
    </cfRule>
    <cfRule type="expression" dxfId="2731" priority="513">
      <formula>$F55="RO-3"</formula>
    </cfRule>
    <cfRule type="expression" dxfId="2730" priority="512">
      <formula>$F55="RO-2"</formula>
    </cfRule>
    <cfRule type="expression" dxfId="2729" priority="2133">
      <formula>$F55="RO-3"</formula>
    </cfRule>
  </conditionalFormatting>
  <conditionalFormatting sqref="E63">
    <cfRule type="expression" dxfId="2728" priority="2204">
      <formula>$F63="RO-V"</formula>
    </cfRule>
    <cfRule type="expression" dxfId="2727" priority="2203">
      <formula>$F63="Nic"</formula>
    </cfRule>
    <cfRule type="expression" dxfId="2726" priority="2202">
      <formula>$F63="RO-3"</formula>
    </cfRule>
    <cfRule type="expression" dxfId="2725" priority="2201">
      <formula>$F63="RO-2"</formula>
    </cfRule>
    <cfRule type="expression" dxfId="2724" priority="2200">
      <formula>$F63="RO-1"</formula>
    </cfRule>
    <cfRule type="expression" dxfId="2723" priority="2199">
      <formula>$F63="RO-Z"</formula>
    </cfRule>
    <cfRule type="expression" dxfId="2722" priority="2198">
      <formula>$F63="RO-V"</formula>
    </cfRule>
    <cfRule type="expression" dxfId="2721" priority="2197">
      <formula>$F63="Nic"</formula>
    </cfRule>
    <cfRule type="expression" dxfId="2720" priority="1872">
      <formula>$F63="RO-Z"</formula>
    </cfRule>
    <cfRule type="expression" dxfId="2719" priority="1873">
      <formula>$F63="RO-1"</formula>
    </cfRule>
    <cfRule type="expression" dxfId="2718" priority="570">
      <formula>$F63="RO-Z"</formula>
    </cfRule>
    <cfRule type="expression" dxfId="2717" priority="571">
      <formula>$F63="RO-1"</formula>
    </cfRule>
    <cfRule type="expression" dxfId="2716" priority="572">
      <formula>$F63="RO-2"</formula>
    </cfRule>
    <cfRule type="expression" dxfId="2715" priority="573">
      <formula>$F63="RO-3"</formula>
    </cfRule>
    <cfRule type="expression" dxfId="2714" priority="574">
      <formula>$F63="RO-Z"</formula>
    </cfRule>
    <cfRule type="expression" dxfId="2713" priority="2196">
      <formula>$F63="RO-3"</formula>
    </cfRule>
    <cfRule type="expression" dxfId="2712" priority="575">
      <formula>$F63="RO-1"</formula>
    </cfRule>
    <cfRule type="expression" dxfId="2711" priority="576">
      <formula>$F63="RO-2"</formula>
    </cfRule>
    <cfRule type="expression" dxfId="2710" priority="577">
      <formula>$F63="RO-3"</formula>
    </cfRule>
    <cfRule type="expression" dxfId="2709" priority="578">
      <formula>$F63="Nic"</formula>
    </cfRule>
    <cfRule type="expression" dxfId="2708" priority="579">
      <formula>$F63="RO-V"</formula>
    </cfRule>
    <cfRule type="expression" dxfId="2707" priority="580">
      <formula>$F63="RO-Z"</formula>
    </cfRule>
    <cfRule type="expression" dxfId="2706" priority="581">
      <formula>$F63="RO-1"</formula>
    </cfRule>
    <cfRule type="expression" dxfId="2705" priority="582">
      <formula>$F63="RO-2"</formula>
    </cfRule>
    <cfRule type="expression" dxfId="2704" priority="583">
      <formula>$F63="RO-3"</formula>
    </cfRule>
    <cfRule type="expression" dxfId="2703" priority="584">
      <formula>$F63="Nic"</formula>
    </cfRule>
    <cfRule type="expression" dxfId="2702" priority="2195">
      <formula>$F63="RO-2"</formula>
    </cfRule>
    <cfRule type="expression" dxfId="2701" priority="2194">
      <formula>$F63="RO-1"</formula>
    </cfRule>
    <cfRule type="expression" dxfId="2700" priority="2193">
      <formula>$F63="RO-Z"</formula>
    </cfRule>
    <cfRule type="expression" dxfId="2699" priority="2192">
      <formula>$F63="RO-3"</formula>
    </cfRule>
    <cfRule type="expression" dxfId="2698" priority="2191">
      <formula>$F63="RO-2"</formula>
    </cfRule>
    <cfRule type="expression" dxfId="2697" priority="2190">
      <formula>$F63="RO-1"</formula>
    </cfRule>
    <cfRule type="expression" dxfId="2696" priority="2189">
      <formula>$F63="RO-Z"</formula>
    </cfRule>
    <cfRule type="expression" dxfId="2695" priority="1874">
      <formula>$F63="RO-2"</formula>
    </cfRule>
    <cfRule type="expression" dxfId="2694" priority="585">
      <formula>$F63="RO-V"</formula>
    </cfRule>
    <cfRule type="expression" dxfId="2693" priority="586">
      <formula>$F63="RO-Z"</formula>
    </cfRule>
    <cfRule type="expression" dxfId="2692" priority="587">
      <formula>$F63="RO-1"</formula>
    </cfRule>
    <cfRule type="expression" dxfId="2691" priority="588">
      <formula>$F63="RO-2"</formula>
    </cfRule>
    <cfRule type="expression" dxfId="2690" priority="589">
      <formula>$F63="RO-3"</formula>
    </cfRule>
    <cfRule type="expression" dxfId="2689" priority="590">
      <formula>$F63="RO-Z"</formula>
    </cfRule>
    <cfRule type="expression" dxfId="2688" priority="591">
      <formula>$F63="RO-1"</formula>
    </cfRule>
    <cfRule type="expression" dxfId="2687" priority="592">
      <formula>$F63="RO-2"</formula>
    </cfRule>
    <cfRule type="expression" dxfId="2686" priority="593">
      <formula>$F63="RO-3"</formula>
    </cfRule>
    <cfRule type="expression" dxfId="2685" priority="1875">
      <formula>$F63="RO-3"</formula>
    </cfRule>
    <cfRule type="expression" dxfId="2684" priority="595">
      <formula>$F63="RO-V"</formula>
    </cfRule>
    <cfRule type="expression" dxfId="2683" priority="596">
      <formula>$F63="RO-Z"</formula>
    </cfRule>
    <cfRule type="expression" dxfId="2682" priority="598">
      <formula>$F63="RO-2"</formula>
    </cfRule>
    <cfRule type="expression" dxfId="2681" priority="599">
      <formula>$F63="RO-3"</formula>
    </cfRule>
    <cfRule type="expression" dxfId="2680" priority="259">
      <formula>$F63="RO-Z"</formula>
    </cfRule>
    <cfRule type="expression" dxfId="2679" priority="258">
      <formula>$F63="RO-V"</formula>
    </cfRule>
    <cfRule type="expression" dxfId="2678" priority="257">
      <formula>$F63="Nic"</formula>
    </cfRule>
    <cfRule type="expression" dxfId="2677" priority="256">
      <formula>$F63="RO-3"</formula>
    </cfRule>
    <cfRule type="expression" dxfId="2676" priority="255">
      <formula>$F63="RO-2"</formula>
    </cfRule>
    <cfRule type="expression" dxfId="2675" priority="254">
      <formula>$F63="RO-1"</formula>
    </cfRule>
    <cfRule type="expression" dxfId="2674" priority="252">
      <formula>$F63="RO-3"</formula>
    </cfRule>
    <cfRule type="expression" dxfId="2673" priority="251">
      <formula>$F63="RO-2"</formula>
    </cfRule>
    <cfRule type="expression" dxfId="2672" priority="250">
      <formula>$F63="RO-1"</formula>
    </cfRule>
    <cfRule type="expression" dxfId="2671" priority="249">
      <formula>$F63="RO-Z"</formula>
    </cfRule>
    <cfRule type="expression" dxfId="2670" priority="1876">
      <formula>$F63="RO-Z"</formula>
    </cfRule>
    <cfRule type="expression" dxfId="2669" priority="1877">
      <formula>$F63="RO-1"</formula>
    </cfRule>
    <cfRule type="expression" dxfId="2668" priority="2208">
      <formula>$F63="RO-3"</formula>
    </cfRule>
    <cfRule type="expression" dxfId="2667" priority="2184">
      <formula>$F63="RO-V"</formula>
    </cfRule>
    <cfRule type="expression" dxfId="2666" priority="2183">
      <formula>$F63="Nic"</formula>
    </cfRule>
    <cfRule type="expression" dxfId="2665" priority="2182">
      <formula>$F63="RO-3"</formula>
    </cfRule>
    <cfRule type="expression" dxfId="2664" priority="2210">
      <formula>$F63="RO-1"</formula>
    </cfRule>
    <cfRule type="expression" dxfId="2663" priority="2211">
      <formula>$F63="RO-2"</formula>
    </cfRule>
    <cfRule type="expression" dxfId="2662" priority="2212">
      <formula>$F63="RO-3"</formula>
    </cfRule>
    <cfRule type="expression" dxfId="2661" priority="2207">
      <formula>$F63="RO-2"</formula>
    </cfRule>
    <cfRule type="expression" dxfId="2660" priority="2206">
      <formula>$F63="RO-1"</formula>
    </cfRule>
    <cfRule type="expression" dxfId="2659" priority="2205">
      <formula>$F63="RO-Z"</formula>
    </cfRule>
    <cfRule type="expression" dxfId="2658" priority="1884">
      <formula>$F63="RO-2"</formula>
    </cfRule>
    <cfRule type="expression" dxfId="2657" priority="1901">
      <formula>$F63="RO-3"</formula>
    </cfRule>
    <cfRule type="expression" dxfId="2656" priority="1895">
      <formula>$F63="RO-3"</formula>
    </cfRule>
    <cfRule type="expression" dxfId="2655" priority="1894">
      <formula>$F63="RO-2"</formula>
    </cfRule>
    <cfRule type="expression" dxfId="2654" priority="1893">
      <formula>$F63="RO-1"</formula>
    </cfRule>
    <cfRule type="expression" dxfId="2653" priority="1892">
      <formula>$F63="RO-Z"</formula>
    </cfRule>
    <cfRule type="expression" dxfId="2652" priority="1891">
      <formula>$F63="RO-3"</formula>
    </cfRule>
    <cfRule type="expression" dxfId="2651" priority="1890">
      <formula>$F63="RO-2"</formula>
    </cfRule>
    <cfRule type="expression" dxfId="2650" priority="1889">
      <formula>$F63="RO-1"</formula>
    </cfRule>
    <cfRule type="expression" dxfId="2649" priority="1888">
      <formula>$F63="RO-Z"</formula>
    </cfRule>
    <cfRule type="expression" dxfId="2648" priority="1887">
      <formula>$F63="RO-V"</formula>
    </cfRule>
    <cfRule type="expression" dxfId="2647" priority="1886">
      <formula>$F63="Nic"</formula>
    </cfRule>
    <cfRule type="expression" dxfId="2646" priority="1885">
      <formula>$F63="RO-3"</formula>
    </cfRule>
    <cfRule type="expression" dxfId="2645" priority="1883">
      <formula>$F63="RO-1"</formula>
    </cfRule>
    <cfRule type="expression" dxfId="2644" priority="1882">
      <formula>$F63="RO-Z"</formula>
    </cfRule>
    <cfRule type="expression" dxfId="2643" priority="1881">
      <formula>$F63="RO-V"</formula>
    </cfRule>
    <cfRule type="expression" dxfId="2642" priority="253">
      <formula>$F63="RO-Z"</formula>
    </cfRule>
    <cfRule type="expression" dxfId="2641" priority="1880">
      <formula>$F63="Nic"</formula>
    </cfRule>
    <cfRule type="expression" dxfId="2640" priority="1878">
      <formula>$F63="RO-2"</formula>
    </cfRule>
    <cfRule type="expression" dxfId="2639" priority="2218">
      <formula>$F63="RO-3"</formula>
    </cfRule>
    <cfRule type="expression" dxfId="2638" priority="1879">
      <formula>$F63="RO-3"</formula>
    </cfRule>
    <cfRule type="expression" dxfId="2637" priority="1865">
      <formula>$F63="RO-3"</formula>
    </cfRule>
    <cfRule type="expression" dxfId="2636" priority="1866">
      <formula>$F63="Nic"</formula>
    </cfRule>
    <cfRule type="expression" dxfId="2635" priority="1867">
      <formula>$F63="RO-V"</formula>
    </cfRule>
    <cfRule type="expression" dxfId="2634" priority="260">
      <formula>$F63="RO-1"</formula>
    </cfRule>
    <cfRule type="expression" dxfId="2633" priority="261">
      <formula>$F63="RO-2"</formula>
    </cfRule>
    <cfRule type="expression" dxfId="2632" priority="262">
      <formula>$F63="RO-3"</formula>
    </cfRule>
    <cfRule type="expression" dxfId="2631" priority="263">
      <formula>$F63="Nic"</formula>
    </cfRule>
    <cfRule type="expression" dxfId="2630" priority="264">
      <formula>$F63="RO-V"</formula>
    </cfRule>
    <cfRule type="expression" dxfId="2629" priority="265">
      <formula>$F63="RO-Z"</formula>
    </cfRule>
    <cfRule type="expression" dxfId="2628" priority="266">
      <formula>$F63="RO-1"</formula>
    </cfRule>
    <cfRule type="expression" dxfId="2627" priority="267">
      <formula>$F63="RO-2"</formula>
    </cfRule>
    <cfRule type="expression" dxfId="2626" priority="268">
      <formula>$F63="RO-3"</formula>
    </cfRule>
    <cfRule type="expression" dxfId="2625" priority="269">
      <formula>$F63="RO-Z"</formula>
    </cfRule>
    <cfRule type="expression" dxfId="2624" priority="270">
      <formula>$F63="RO-1"</formula>
    </cfRule>
    <cfRule type="expression" dxfId="2623" priority="271">
      <formula>$F63="RO-2"</formula>
    </cfRule>
    <cfRule type="expression" dxfId="2622" priority="272">
      <formula>$F63="RO-3"</formula>
    </cfRule>
    <cfRule type="expression" dxfId="2621" priority="274">
      <formula>$F63="RO-V"</formula>
    </cfRule>
    <cfRule type="expression" dxfId="2620" priority="275">
      <formula>$F63="RO-Z"</formula>
    </cfRule>
    <cfRule type="expression" dxfId="2619" priority="277">
      <formula>$F63="RO-2"</formula>
    </cfRule>
    <cfRule type="expression" dxfId="2618" priority="278">
      <formula>$F63="RO-3"</formula>
    </cfRule>
    <cfRule type="expression" dxfId="2617" priority="562">
      <formula>$F63="RO-2"</formula>
    </cfRule>
    <cfRule type="expression" dxfId="2616" priority="563">
      <formula>$F63="RO-3"</formula>
    </cfRule>
    <cfRule type="expression" dxfId="2615" priority="564">
      <formula>$F63="Nic"</formula>
    </cfRule>
    <cfRule type="expression" dxfId="2614" priority="565">
      <formula>$F63="RO-V"</formula>
    </cfRule>
    <cfRule type="expression" dxfId="2613" priority="2209">
      <formula>$F63="RO-Z"</formula>
    </cfRule>
    <cfRule type="expression" dxfId="2612" priority="241">
      <formula>$F63="RO-2"</formula>
    </cfRule>
    <cfRule type="expression" dxfId="2611" priority="242">
      <formula>$F63="RO-3"</formula>
    </cfRule>
    <cfRule type="expression" dxfId="2610" priority="243">
      <formula>$F63="Nic"</formula>
    </cfRule>
    <cfRule type="expression" dxfId="2609" priority="244">
      <formula>$F63="RO-V"</formula>
    </cfRule>
  </conditionalFormatting>
  <conditionalFormatting sqref="E63:E64">
    <cfRule type="expression" dxfId="2608" priority="568">
      <formula>$F63="RO-2"</formula>
    </cfRule>
    <cfRule type="expression" dxfId="2607" priority="569">
      <formula>$F63="RO-3"</formula>
    </cfRule>
    <cfRule type="expression" dxfId="2606" priority="2188">
      <formula>$F63="RO-3"</formula>
    </cfRule>
    <cfRule type="expression" dxfId="2605" priority="594">
      <formula>$F63="Nic"</formula>
    </cfRule>
    <cfRule type="expression" dxfId="2604" priority="2187">
      <formula>$F63="RO-2"</formula>
    </cfRule>
    <cfRule type="expression" dxfId="2603" priority="2186">
      <formula>$F63="RO-1"</formula>
    </cfRule>
    <cfRule type="expression" dxfId="2602" priority="1870">
      <formula>$F63="RO-2"</formula>
    </cfRule>
    <cfRule type="expression" dxfId="2601" priority="2213">
      <formula>$F63="Nic"</formula>
    </cfRule>
    <cfRule type="expression" dxfId="2600" priority="248">
      <formula>$F63="RO-3"</formula>
    </cfRule>
    <cfRule type="expression" dxfId="2599" priority="247">
      <formula>$F63="RO-2"</formula>
    </cfRule>
    <cfRule type="expression" dxfId="2598" priority="1897">
      <formula>$F63="RO-V"</formula>
    </cfRule>
    <cfRule type="expression" dxfId="2597" priority="246">
      <formula>$F63="RO-1"</formula>
    </cfRule>
    <cfRule type="expression" dxfId="2596" priority="273">
      <formula>$F63="Nic"</formula>
    </cfRule>
    <cfRule type="expression" dxfId="2595" priority="567">
      <formula>$F63="RO-1"</formula>
    </cfRule>
    <cfRule type="expression" dxfId="2594" priority="1896">
      <formula>$F63="Nic"</formula>
    </cfRule>
    <cfRule type="expression" dxfId="2593" priority="2214">
      <formula>$F63="RO-V"</formula>
    </cfRule>
    <cfRule type="expression" dxfId="2592" priority="2215">
      <formula>$F63="RO-Z"</formula>
    </cfRule>
    <cfRule type="expression" dxfId="2591" priority="1869">
      <formula>$F63="RO-1"</formula>
    </cfRule>
    <cfRule type="expression" dxfId="2590" priority="1898">
      <formula>$F63="RO-Z"</formula>
    </cfRule>
    <cfRule type="expression" dxfId="2589" priority="1871">
      <formula>$F63="RO-3"</formula>
    </cfRule>
  </conditionalFormatting>
  <conditionalFormatting sqref="E64">
    <cfRule type="expression" dxfId="2588" priority="285">
      <formula>$F64="RO-1"</formula>
    </cfRule>
    <cfRule type="expression" dxfId="2587" priority="284">
      <formula>$F64="RO-Z"</formula>
    </cfRule>
    <cfRule type="expression" dxfId="2586" priority="283">
      <formula>$F64="RO-3"</formula>
    </cfRule>
    <cfRule type="expression" dxfId="2585" priority="282">
      <formula>$F64="RO-2"</formula>
    </cfRule>
    <cfRule type="expression" dxfId="2584" priority="2245">
      <formula>$F64="RO-3"</formula>
    </cfRule>
    <cfRule type="expression" dxfId="2583" priority="280">
      <formula>$F64="RO-Z"</formula>
    </cfRule>
    <cfRule type="expression" dxfId="2582" priority="279">
      <formula>$F64="RO-V"</formula>
    </cfRule>
    <cfRule type="expression" dxfId="2581" priority="281">
      <formula>$F64="RO-1"</formula>
    </cfRule>
    <cfRule type="expression" dxfId="2580" priority="2236">
      <formula>$F64="Nic"</formula>
    </cfRule>
    <cfRule type="expression" dxfId="2579" priority="2219">
      <formula>$F64="RO-1"</formula>
    </cfRule>
    <cfRule type="expression" dxfId="2578" priority="2220">
      <formula>$F64="RO-2"</formula>
    </cfRule>
    <cfRule type="expression" dxfId="2577" priority="2221">
      <formula>$F64="RO-3"</formula>
    </cfRule>
    <cfRule type="expression" dxfId="2576" priority="2222">
      <formula>$F64="RO-Z"</formula>
    </cfRule>
    <cfRule type="expression" dxfId="2575" priority="2223">
      <formula>$F64="RO-1"</formula>
    </cfRule>
    <cfRule type="expression" dxfId="2574" priority="2224">
      <formula>$F64="RO-2"</formula>
    </cfRule>
    <cfRule type="expression" dxfId="2573" priority="2225">
      <formula>$F64="RO-3"</formula>
    </cfRule>
    <cfRule type="expression" dxfId="2572" priority="2226">
      <formula>$F64="RO-Z"</formula>
    </cfRule>
    <cfRule type="expression" dxfId="2571" priority="2227">
      <formula>$F64="RO-1"</formula>
    </cfRule>
    <cfRule type="expression" dxfId="2570" priority="2228">
      <formula>$F64="RO-2"</formula>
    </cfRule>
    <cfRule type="expression" dxfId="2569" priority="2229">
      <formula>$F64="RO-3"</formula>
    </cfRule>
    <cfRule type="expression" dxfId="2568" priority="2230">
      <formula>$F64="Nic"</formula>
    </cfRule>
    <cfRule type="expression" dxfId="2567" priority="2231">
      <formula>$F64="RO-V"</formula>
    </cfRule>
    <cfRule type="expression" dxfId="2566" priority="2232">
      <formula>$F64="RO-Z"</formula>
    </cfRule>
    <cfRule type="expression" dxfId="2565" priority="2233">
      <formula>$F64="RO-1"</formula>
    </cfRule>
    <cfRule type="expression" dxfId="2564" priority="2234">
      <formula>$F64="RO-2"</formula>
    </cfRule>
    <cfRule type="expression" dxfId="2563" priority="2235">
      <formula>$F64="RO-3"</formula>
    </cfRule>
    <cfRule type="expression" dxfId="2562" priority="2237">
      <formula>$F64="RO-V"</formula>
    </cfRule>
    <cfRule type="expression" dxfId="2561" priority="2238">
      <formula>$F64="RO-Z"</formula>
    </cfRule>
    <cfRule type="expression" dxfId="2560" priority="2239">
      <formula>$F64="RO-1"</formula>
    </cfRule>
    <cfRule type="expression" dxfId="2559" priority="2240">
      <formula>$F64="RO-2"</formula>
    </cfRule>
    <cfRule type="expression" dxfId="2558" priority="2241">
      <formula>$F64="RO-3"</formula>
    </cfRule>
    <cfRule type="expression" dxfId="2557" priority="2242">
      <formula>$F64="RO-Z"</formula>
    </cfRule>
    <cfRule type="expression" dxfId="2556" priority="2243">
      <formula>$F64="RO-1"</formula>
    </cfRule>
    <cfRule type="expression" dxfId="2555" priority="2244">
      <formula>$F64="RO-2"</formula>
    </cfRule>
    <cfRule type="expression" dxfId="2554" priority="2246">
      <formula>$F64="Nic"</formula>
    </cfRule>
    <cfRule type="expression" dxfId="2553" priority="2247">
      <formula>$F64="RO-V"</formula>
    </cfRule>
    <cfRule type="expression" dxfId="2552" priority="2248">
      <formula>$F64="RO-Z"</formula>
    </cfRule>
    <cfRule type="expression" dxfId="2551" priority="2249">
      <formula>$F64="RO-1"</formula>
    </cfRule>
    <cfRule type="expression" dxfId="2550" priority="2250">
      <formula>$F64="RO-2"</formula>
    </cfRule>
    <cfRule type="expression" dxfId="2549" priority="2251">
      <formula>$F64="RO-3"</formula>
    </cfRule>
    <cfRule type="expression" dxfId="2548" priority="600">
      <formula>$F64="RO-V"</formula>
    </cfRule>
    <cfRule type="expression" dxfId="2547" priority="601">
      <formula>$F64="RO-Z"</formula>
    </cfRule>
    <cfRule type="expression" dxfId="2546" priority="602">
      <formula>$F64="RO-1"</formula>
    </cfRule>
    <cfRule type="expression" dxfId="2545" priority="603">
      <formula>$F64="RO-2"</formula>
    </cfRule>
    <cfRule type="expression" dxfId="2544" priority="604">
      <formula>$F64="RO-3"</formula>
    </cfRule>
    <cfRule type="expression" dxfId="2543" priority="605">
      <formula>$F64="RO-Z"</formula>
    </cfRule>
    <cfRule type="expression" dxfId="2542" priority="606">
      <formula>$F64="RO-1"</formula>
    </cfRule>
    <cfRule type="expression" dxfId="2541" priority="634">
      <formula>$F64="RO-3"</formula>
    </cfRule>
    <cfRule type="expression" dxfId="2540" priority="633">
      <formula>$F64="RO-2"</formula>
    </cfRule>
    <cfRule type="expression" dxfId="2539" priority="632">
      <formula>$F64="RO-1"</formula>
    </cfRule>
    <cfRule type="expression" dxfId="2538" priority="631">
      <formula>$F64="RO-Z"</formula>
    </cfRule>
    <cfRule type="expression" dxfId="2537" priority="630">
      <formula>$F64="RO-V"</formula>
    </cfRule>
    <cfRule type="expression" dxfId="2536" priority="629">
      <formula>$F64="Nic"</formula>
    </cfRule>
    <cfRule type="expression" dxfId="2535" priority="628">
      <formula>$F64="RO-3"</formula>
    </cfRule>
    <cfRule type="expression" dxfId="2534" priority="627">
      <formula>$F64="RO-2"</formula>
    </cfRule>
    <cfRule type="expression" dxfId="2533" priority="626">
      <formula>$F64="RO-1"</formula>
    </cfRule>
    <cfRule type="expression" dxfId="2532" priority="625">
      <formula>$F64="RO-Z"</formula>
    </cfRule>
    <cfRule type="expression" dxfId="2531" priority="624">
      <formula>$F64="RO-3"</formula>
    </cfRule>
    <cfRule type="expression" dxfId="2530" priority="623">
      <formula>$F64="RO-2"</formula>
    </cfRule>
    <cfRule type="expression" dxfId="2529" priority="622">
      <formula>$F64="RO-1"</formula>
    </cfRule>
    <cfRule type="expression" dxfId="2528" priority="621">
      <formula>$F64="RO-Z"</formula>
    </cfRule>
    <cfRule type="expression" dxfId="2527" priority="620">
      <formula>$F64="RO-V"</formula>
    </cfRule>
    <cfRule type="expression" dxfId="2526" priority="619">
      <formula>$F64="Nic"</formula>
    </cfRule>
    <cfRule type="expression" dxfId="2525" priority="618">
      <formula>$F64="RO-3"</formula>
    </cfRule>
    <cfRule type="expression" dxfId="2524" priority="617">
      <formula>$F64="RO-2"</formula>
    </cfRule>
    <cfRule type="expression" dxfId="2523" priority="616">
      <formula>$F64="RO-1"</formula>
    </cfRule>
    <cfRule type="expression" dxfId="2522" priority="615">
      <formula>$F64="RO-Z"</formula>
    </cfRule>
    <cfRule type="expression" dxfId="2521" priority="614">
      <formula>$F64="RO-V"</formula>
    </cfRule>
    <cfRule type="expression" dxfId="2520" priority="613">
      <formula>$F64="Nic"</formula>
    </cfRule>
    <cfRule type="expression" dxfId="2519" priority="612">
      <formula>$F64="RO-3"</formula>
    </cfRule>
    <cfRule type="expression" dxfId="2518" priority="611">
      <formula>$F64="RO-2"</formula>
    </cfRule>
    <cfRule type="expression" dxfId="2517" priority="610">
      <formula>$F64="RO-1"</formula>
    </cfRule>
    <cfRule type="expression" dxfId="2516" priority="609">
      <formula>$F64="RO-Z"</formula>
    </cfRule>
    <cfRule type="expression" dxfId="2515" priority="608">
      <formula>$F64="RO-3"</formula>
    </cfRule>
    <cfRule type="expression" dxfId="2514" priority="607">
      <formula>$F64="RO-2"</formula>
    </cfRule>
    <cfRule type="expression" dxfId="2513" priority="1902">
      <formula>$F64="RO-1"</formula>
    </cfRule>
    <cfRule type="expression" dxfId="2512" priority="1903">
      <formula>$F64="RO-2"</formula>
    </cfRule>
    <cfRule type="expression" dxfId="2511" priority="1904">
      <formula>$F64="RO-3"</formula>
    </cfRule>
    <cfRule type="expression" dxfId="2510" priority="1905">
      <formula>$F64="RO-Z"</formula>
    </cfRule>
    <cfRule type="expression" dxfId="2509" priority="1906">
      <formula>$F64="RO-1"</formula>
    </cfRule>
    <cfRule type="expression" dxfId="2508" priority="1907">
      <formula>$F64="RO-2"</formula>
    </cfRule>
    <cfRule type="expression" dxfId="2507" priority="1908">
      <formula>$F64="RO-3"</formula>
    </cfRule>
    <cfRule type="expression" dxfId="2506" priority="1909">
      <formula>$F64="RO-Z"</formula>
    </cfRule>
    <cfRule type="expression" dxfId="2505" priority="1910">
      <formula>$F64="RO-1"</formula>
    </cfRule>
    <cfRule type="expression" dxfId="2504" priority="1911">
      <formula>$F64="RO-2"</formula>
    </cfRule>
    <cfRule type="expression" dxfId="2503" priority="1912">
      <formula>$F64="RO-3"</formula>
    </cfRule>
    <cfRule type="expression" dxfId="2502" priority="1913">
      <formula>$F64="Nic"</formula>
    </cfRule>
    <cfRule type="expression" dxfId="2501" priority="1914">
      <formula>$F64="RO-V"</formula>
    </cfRule>
    <cfRule type="expression" dxfId="2500" priority="1915">
      <formula>$F64="RO-Z"</formula>
    </cfRule>
    <cfRule type="expression" dxfId="2499" priority="1916">
      <formula>$F64="RO-1"</formula>
    </cfRule>
    <cfRule type="expression" dxfId="2498" priority="1917">
      <formula>$F64="RO-2"</formula>
    </cfRule>
    <cfRule type="expression" dxfId="2497" priority="1918">
      <formula>$F64="RO-3"</formula>
    </cfRule>
    <cfRule type="expression" dxfId="2496" priority="1919">
      <formula>$F64="Nic"</formula>
    </cfRule>
    <cfRule type="expression" dxfId="2495" priority="1920">
      <formula>$F64="RO-V"</formula>
    </cfRule>
    <cfRule type="expression" dxfId="2494" priority="1921">
      <formula>$F64="RO-Z"</formula>
    </cfRule>
    <cfRule type="expression" dxfId="2493" priority="1922">
      <formula>$F64="RO-1"</formula>
    </cfRule>
    <cfRule type="expression" dxfId="2492" priority="1923">
      <formula>$F64="RO-2"</formula>
    </cfRule>
    <cfRule type="expression" dxfId="2491" priority="1924">
      <formula>$F64="RO-3"</formula>
    </cfRule>
    <cfRule type="expression" dxfId="2490" priority="1925">
      <formula>$F64="RO-Z"</formula>
    </cfRule>
    <cfRule type="expression" dxfId="2489" priority="1926">
      <formula>$F64="RO-1"</formula>
    </cfRule>
    <cfRule type="expression" dxfId="2488" priority="1927">
      <formula>$F64="RO-2"</formula>
    </cfRule>
    <cfRule type="expression" dxfId="2487" priority="1928">
      <formula>$F64="RO-3"</formula>
    </cfRule>
    <cfRule type="expression" dxfId="2486" priority="1929">
      <formula>$F64="Nic"</formula>
    </cfRule>
    <cfRule type="expression" dxfId="2485" priority="1930">
      <formula>$F64="RO-V"</formula>
    </cfRule>
    <cfRule type="expression" dxfId="2484" priority="1931">
      <formula>$F64="RO-Z"</formula>
    </cfRule>
    <cfRule type="expression" dxfId="2483" priority="1932">
      <formula>$F64="RO-1"</formula>
    </cfRule>
    <cfRule type="expression" dxfId="2482" priority="1933">
      <formula>$F64="RO-2"</formula>
    </cfRule>
    <cfRule type="expression" dxfId="2481" priority="1934">
      <formula>$F64="RO-3"</formula>
    </cfRule>
    <cfRule type="expression" dxfId="2480" priority="313">
      <formula>$F64="RO-3"</formula>
    </cfRule>
    <cfRule type="expression" dxfId="2479" priority="312">
      <formula>$F64="RO-2"</formula>
    </cfRule>
    <cfRule type="expression" dxfId="2478" priority="311">
      <formula>$F64="RO-1"</formula>
    </cfRule>
    <cfRule type="expression" dxfId="2477" priority="310">
      <formula>$F64="RO-Z"</formula>
    </cfRule>
    <cfRule type="expression" dxfId="2476" priority="309">
      <formula>$F64="RO-V"</formula>
    </cfRule>
    <cfRule type="expression" dxfId="2475" priority="308">
      <formula>$F64="Nic"</formula>
    </cfRule>
    <cfRule type="expression" dxfId="2474" priority="307">
      <formula>$F64="RO-3"</formula>
    </cfRule>
    <cfRule type="expression" dxfId="2473" priority="306">
      <formula>$F64="RO-2"</formula>
    </cfRule>
    <cfRule type="expression" dxfId="2472" priority="305">
      <formula>$F64="RO-1"</formula>
    </cfRule>
    <cfRule type="expression" dxfId="2471" priority="304">
      <formula>$F64="RO-Z"</formula>
    </cfRule>
    <cfRule type="expression" dxfId="2470" priority="303">
      <formula>$F64="RO-3"</formula>
    </cfRule>
    <cfRule type="expression" dxfId="2469" priority="302">
      <formula>$F64="RO-2"</formula>
    </cfRule>
    <cfRule type="expression" dxfId="2468" priority="301">
      <formula>$F64="RO-1"</formula>
    </cfRule>
    <cfRule type="expression" dxfId="2467" priority="300">
      <formula>$F64="RO-Z"</formula>
    </cfRule>
    <cfRule type="expression" dxfId="2466" priority="299">
      <formula>$F64="RO-V"</formula>
    </cfRule>
    <cfRule type="expression" dxfId="2465" priority="298">
      <formula>$F64="Nic"</formula>
    </cfRule>
    <cfRule type="expression" dxfId="2464" priority="297">
      <formula>$F64="RO-3"</formula>
    </cfRule>
    <cfRule type="expression" dxfId="2463" priority="296">
      <formula>$F64="RO-2"</formula>
    </cfRule>
    <cfRule type="expression" dxfId="2462" priority="295">
      <formula>$F64="RO-1"</formula>
    </cfRule>
    <cfRule type="expression" dxfId="2461" priority="294">
      <formula>$F64="RO-Z"</formula>
    </cfRule>
    <cfRule type="expression" dxfId="2460" priority="293">
      <formula>$F64="RO-V"</formula>
    </cfRule>
    <cfRule type="expression" dxfId="2459" priority="292">
      <formula>$F64="Nic"</formula>
    </cfRule>
    <cfRule type="expression" dxfId="2458" priority="291">
      <formula>$F64="RO-3"</formula>
    </cfRule>
    <cfRule type="expression" dxfId="2457" priority="290">
      <formula>$F64="RO-2"</formula>
    </cfRule>
    <cfRule type="expression" dxfId="2456" priority="289">
      <formula>$F64="RO-1"</formula>
    </cfRule>
    <cfRule type="expression" dxfId="2455" priority="288">
      <formula>$F64="RO-Z"</formula>
    </cfRule>
    <cfRule type="expression" dxfId="2454" priority="287">
      <formula>$F64="RO-3"</formula>
    </cfRule>
    <cfRule type="expression" dxfId="2453" priority="286">
      <formula>$F64="RO-2"</formula>
    </cfRule>
  </conditionalFormatting>
  <conditionalFormatting sqref="E65">
    <cfRule type="expression" dxfId="2452" priority="5197">
      <formula>$F65="RO-3"</formula>
    </cfRule>
    <cfRule type="expression" dxfId="2451" priority="5198">
      <formula>$F65="Nic"</formula>
    </cfRule>
    <cfRule type="expression" dxfId="2450" priority="5200">
      <formula>$F65="RO-Z"</formula>
    </cfRule>
    <cfRule type="expression" dxfId="2449" priority="5201">
      <formula>$F65="RO-1"</formula>
    </cfRule>
    <cfRule type="expression" dxfId="2448" priority="5199">
      <formula>$F65="RO-V"</formula>
    </cfRule>
    <cfRule type="expression" dxfId="2447" priority="5202">
      <formula>$F65="RO-2"</formula>
    </cfRule>
    <cfRule type="expression" dxfId="2446" priority="5203">
      <formula>$F65="RO-3"</formula>
    </cfRule>
    <cfRule type="expression" dxfId="2445" priority="5204">
      <formula>$F65="RO-Z"</formula>
    </cfRule>
    <cfRule type="expression" dxfId="2444" priority="5205">
      <formula>$F65="RO-1"</formula>
    </cfRule>
    <cfRule type="expression" dxfId="2443" priority="5206">
      <formula>$F65="RO-2"</formula>
    </cfRule>
    <cfRule type="expression" dxfId="2442" priority="5207">
      <formula>$F65="RO-3"</formula>
    </cfRule>
    <cfRule type="expression" dxfId="2441" priority="5208">
      <formula>$F65="Nic"</formula>
    </cfRule>
    <cfRule type="expression" dxfId="2440" priority="5209">
      <formula>$F65="RO-V"</formula>
    </cfRule>
    <cfRule type="expression" dxfId="2439" priority="5210">
      <formula>$F65="RO-Z"</formula>
    </cfRule>
    <cfRule type="expression" dxfId="2438" priority="5211">
      <formula>$F65="RO-1"</formula>
    </cfRule>
    <cfRule type="expression" dxfId="2437" priority="5212">
      <formula>$F65="RO-2"</formula>
    </cfRule>
    <cfRule type="expression" dxfId="2436" priority="5213">
      <formula>$F65="RO-3"</formula>
    </cfRule>
    <cfRule type="expression" dxfId="2435" priority="5184">
      <formula>$F65="RO-Z"</formula>
    </cfRule>
    <cfRule type="expression" dxfId="2434" priority="5185">
      <formula>$F65="RO-1"</formula>
    </cfRule>
    <cfRule type="expression" dxfId="2433" priority="5186">
      <formula>$F65="RO-2"</formula>
    </cfRule>
    <cfRule type="expression" dxfId="2432" priority="5187">
      <formula>$F65="RO-3"</formula>
    </cfRule>
    <cfRule type="expression" dxfId="2431" priority="5188">
      <formula>$F65="RO-Z"</formula>
    </cfRule>
    <cfRule type="expression" dxfId="2430" priority="5189">
      <formula>$F65="RO-1"</formula>
    </cfRule>
    <cfRule type="expression" dxfId="2429" priority="5190">
      <formula>$F65="RO-2"</formula>
    </cfRule>
    <cfRule type="expression" dxfId="2428" priority="5191">
      <formula>$F65="RO-3"</formula>
    </cfRule>
    <cfRule type="expression" dxfId="2427" priority="5192">
      <formula>$F65="Nic"</formula>
    </cfRule>
    <cfRule type="expression" dxfId="2426" priority="5193">
      <formula>$F65="RO-V"</formula>
    </cfRule>
    <cfRule type="expression" dxfId="2425" priority="5194">
      <formula>$F65="RO-Z"</formula>
    </cfRule>
    <cfRule type="expression" dxfId="2424" priority="5195">
      <formula>$F65="RO-1"</formula>
    </cfRule>
    <cfRule type="expression" dxfId="2423" priority="5196">
      <formula>$F65="RO-2"</formula>
    </cfRule>
  </conditionalFormatting>
  <conditionalFormatting sqref="E66">
    <cfRule type="expression" dxfId="2422" priority="5360">
      <formula>$F66="RO-2"</formula>
    </cfRule>
    <cfRule type="expression" dxfId="2421" priority="5233">
      <formula>$F66="RO-3"</formula>
    </cfRule>
    <cfRule type="expression" dxfId="2420" priority="5234">
      <formula>$F66="Nic"</formula>
    </cfRule>
    <cfRule type="expression" dxfId="2419" priority="5235">
      <formula>$F66="RO-V"</formula>
    </cfRule>
    <cfRule type="expression" dxfId="2418" priority="5236">
      <formula>$F66="RO-Z"</formula>
    </cfRule>
    <cfRule type="expression" dxfId="2417" priority="5237">
      <formula>$F66="RO-1"</formula>
    </cfRule>
    <cfRule type="expression" dxfId="2416" priority="5238">
      <formula>$F66="RO-2"</formula>
    </cfRule>
    <cfRule type="expression" dxfId="2415" priority="5239">
      <formula>$F66="RO-3"</formula>
    </cfRule>
    <cfRule type="expression" dxfId="2414" priority="5240">
      <formula>$F66="RO-Z"</formula>
    </cfRule>
    <cfRule type="expression" dxfId="2413" priority="5241">
      <formula>$F66="RO-1"</formula>
    </cfRule>
    <cfRule type="expression" dxfId="2412" priority="5242">
      <formula>$F66="RO-2"</formula>
    </cfRule>
    <cfRule type="expression" dxfId="2411" priority="5243">
      <formula>$F66="RO-3"</formula>
    </cfRule>
    <cfRule type="expression" dxfId="2410" priority="5244">
      <formula>$F66="Nic"</formula>
    </cfRule>
    <cfRule type="expression" dxfId="2409" priority="5245">
      <formula>$F66="RO-V"</formula>
    </cfRule>
    <cfRule type="expression" dxfId="2408" priority="5246">
      <formula>$F66="RO-Z"</formula>
    </cfRule>
    <cfRule type="expression" dxfId="2407" priority="5247">
      <formula>$F66="RO-1"</formula>
    </cfRule>
    <cfRule type="expression" dxfId="2406" priority="5248">
      <formula>$F66="RO-2"</formula>
    </cfRule>
    <cfRule type="expression" dxfId="2405" priority="5249">
      <formula>$F66="RO-3"</formula>
    </cfRule>
    <cfRule type="expression" dxfId="2404" priority="5338">
      <formula>$F66="RO-2"</formula>
    </cfRule>
    <cfRule type="expression" dxfId="2403" priority="5332">
      <formula>$F66="RO-Z"</formula>
    </cfRule>
    <cfRule type="expression" dxfId="2402" priority="5333">
      <formula>$F66="RO-1"</formula>
    </cfRule>
    <cfRule type="expression" dxfId="2401" priority="5334">
      <formula>$F66="RO-2"</formula>
    </cfRule>
    <cfRule type="expression" dxfId="2400" priority="5232">
      <formula>$F66="RO-2"</formula>
    </cfRule>
    <cfRule type="expression" dxfId="2399" priority="5335">
      <formula>$F66="RO-3"</formula>
    </cfRule>
    <cfRule type="expression" dxfId="2398" priority="5336">
      <formula>$F66="RO-Z"</formula>
    </cfRule>
    <cfRule type="expression" dxfId="2397" priority="5337">
      <formula>$F66="RO-1"</formula>
    </cfRule>
    <cfRule type="expression" dxfId="2396" priority="5339">
      <formula>$F66="RO-3"</formula>
    </cfRule>
    <cfRule type="expression" dxfId="2395" priority="5340">
      <formula>$F66="Nic"</formula>
    </cfRule>
    <cfRule type="expression" dxfId="2394" priority="5341">
      <formula>$F66="RO-V"</formula>
    </cfRule>
    <cfRule type="expression" dxfId="2393" priority="5342">
      <formula>$F66="RO-Z"</formula>
    </cfRule>
    <cfRule type="expression" dxfId="2392" priority="5343">
      <formula>$F66="RO-1"</formula>
    </cfRule>
    <cfRule type="expression" dxfId="2391" priority="5344">
      <formula>$F66="RO-2"</formula>
    </cfRule>
    <cfRule type="expression" dxfId="2390" priority="5345">
      <formula>$F66="RO-3"</formula>
    </cfRule>
    <cfRule type="expression" dxfId="2389" priority="5346">
      <formula>$F66="Nic"</formula>
    </cfRule>
    <cfRule type="expression" dxfId="2388" priority="5347">
      <formula>$F66="RO-V"</formula>
    </cfRule>
    <cfRule type="expression" dxfId="2387" priority="5348">
      <formula>$F66="RO-Z"</formula>
    </cfRule>
    <cfRule type="expression" dxfId="2386" priority="5349">
      <formula>$F66="RO-1"</formula>
    </cfRule>
    <cfRule type="expression" dxfId="2385" priority="5350">
      <formula>$F66="RO-2"</formula>
    </cfRule>
    <cfRule type="expression" dxfId="2384" priority="5351">
      <formula>$F66="RO-3"</formula>
    </cfRule>
    <cfRule type="expression" dxfId="2383" priority="5352">
      <formula>$F66="RO-Z"</formula>
    </cfRule>
    <cfRule type="expression" dxfId="2382" priority="5353">
      <formula>$F66="RO-1"</formula>
    </cfRule>
    <cfRule type="expression" dxfId="2381" priority="5354">
      <formula>$F66="RO-2"</formula>
    </cfRule>
    <cfRule type="expression" dxfId="2380" priority="5355">
      <formula>$F66="RO-3"</formula>
    </cfRule>
    <cfRule type="expression" dxfId="2379" priority="5356">
      <formula>$F66="Nic"</formula>
    </cfRule>
    <cfRule type="expression" dxfId="2378" priority="5357">
      <formula>$F66="RO-V"</formula>
    </cfRule>
    <cfRule type="expression" dxfId="2377" priority="5358">
      <formula>$F66="RO-Z"</formula>
    </cfRule>
    <cfRule type="expression" dxfId="2376" priority="5359">
      <formula>$F66="RO-1"</formula>
    </cfRule>
    <cfRule type="expression" dxfId="2375" priority="5361">
      <formula>$F66="RO-3"</formula>
    </cfRule>
    <cfRule type="expression" dxfId="2374" priority="5220">
      <formula>$F66="RO-Z"</formula>
    </cfRule>
    <cfRule type="expression" dxfId="2373" priority="5221">
      <formula>$F66="RO-1"</formula>
    </cfRule>
    <cfRule type="expression" dxfId="2372" priority="5222">
      <formula>$F66="RO-2"</formula>
    </cfRule>
    <cfRule type="expression" dxfId="2371" priority="5223">
      <formula>$F66="RO-3"</formula>
    </cfRule>
    <cfRule type="expression" dxfId="2370" priority="5224">
      <formula>$F66="RO-Z"</formula>
    </cfRule>
    <cfRule type="expression" dxfId="2369" priority="5225">
      <formula>$F66="RO-1"</formula>
    </cfRule>
    <cfRule type="expression" dxfId="2368" priority="5226">
      <formula>$F66="RO-2"</formula>
    </cfRule>
    <cfRule type="expression" dxfId="2367" priority="5227">
      <formula>$F66="RO-3"</formula>
    </cfRule>
    <cfRule type="expression" dxfId="2366" priority="5228">
      <formula>$F66="Nic"</formula>
    </cfRule>
    <cfRule type="expression" dxfId="2365" priority="5229">
      <formula>$F66="RO-V"</formula>
    </cfRule>
    <cfRule type="expression" dxfId="2364" priority="5230">
      <formula>$F66="RO-Z"</formula>
    </cfRule>
    <cfRule type="expression" dxfId="2363" priority="5231">
      <formula>$F66="RO-1"</formula>
    </cfRule>
  </conditionalFormatting>
  <conditionalFormatting sqref="E67">
    <cfRule type="expression" dxfId="2362" priority="5368">
      <formula>$F67="RO-Z"</formula>
    </cfRule>
    <cfRule type="expression" dxfId="2361" priority="5369">
      <formula>$F67="RO-1"</formula>
    </cfRule>
    <cfRule type="expression" dxfId="2360" priority="5370">
      <formula>$F67="RO-2"</formula>
    </cfRule>
    <cfRule type="expression" dxfId="2359" priority="5371">
      <formula>$F67="RO-3"</formula>
    </cfRule>
    <cfRule type="expression" dxfId="2358" priority="5372">
      <formula>$F67="RO-Z"</formula>
    </cfRule>
    <cfRule type="expression" dxfId="2357" priority="5373">
      <formula>$F67="RO-1"</formula>
    </cfRule>
    <cfRule type="expression" dxfId="2356" priority="5374">
      <formula>$F67="RO-2"</formula>
    </cfRule>
    <cfRule type="expression" dxfId="2355" priority="5375">
      <formula>$F67="RO-3"</formula>
    </cfRule>
    <cfRule type="expression" dxfId="2354" priority="5376">
      <formula>$F67="Nic"</formula>
    </cfRule>
    <cfRule type="expression" dxfId="2353" priority="5377">
      <formula>$F67="RO-V"</formula>
    </cfRule>
    <cfRule type="expression" dxfId="2352" priority="5378">
      <formula>$F67="RO-Z"</formula>
    </cfRule>
    <cfRule type="expression" dxfId="2351" priority="5379">
      <formula>$F67="RO-1"</formula>
    </cfRule>
    <cfRule type="expression" dxfId="2350" priority="5380">
      <formula>$F67="RO-2"</formula>
    </cfRule>
    <cfRule type="expression" dxfId="2349" priority="5381">
      <formula>$F67="RO-3"</formula>
    </cfRule>
    <cfRule type="expression" dxfId="2348" priority="5382">
      <formula>$F67="Nic"</formula>
    </cfRule>
    <cfRule type="expression" dxfId="2347" priority="5383">
      <formula>$F67="RO-V"</formula>
    </cfRule>
    <cfRule type="expression" dxfId="2346" priority="5384">
      <formula>$F67="RO-Z"</formula>
    </cfRule>
    <cfRule type="expression" dxfId="2345" priority="5385">
      <formula>$F67="RO-1"</formula>
    </cfRule>
    <cfRule type="expression" dxfId="2344" priority="5386">
      <formula>$F67="RO-2"</formula>
    </cfRule>
    <cfRule type="expression" dxfId="2343" priority="5387">
      <formula>$F67="RO-3"</formula>
    </cfRule>
    <cfRule type="expression" dxfId="2342" priority="5388">
      <formula>$F67="RO-Z"</formula>
    </cfRule>
    <cfRule type="expression" dxfId="2341" priority="5389">
      <formula>$F67="RO-1"</formula>
    </cfRule>
    <cfRule type="expression" dxfId="2340" priority="5391">
      <formula>$F67="RO-3"</formula>
    </cfRule>
    <cfRule type="expression" dxfId="2339" priority="5392">
      <formula>$F67="Nic"</formula>
    </cfRule>
    <cfRule type="expression" dxfId="2338" priority="5393">
      <formula>$F67="RO-V"</formula>
    </cfRule>
    <cfRule type="expression" dxfId="2337" priority="5394">
      <formula>$F67="RO-Z"</formula>
    </cfRule>
    <cfRule type="expression" dxfId="2336" priority="5395">
      <formula>$F67="RO-1"</formula>
    </cfRule>
    <cfRule type="expression" dxfId="2335" priority="5396">
      <formula>$F67="RO-2"</formula>
    </cfRule>
    <cfRule type="expression" dxfId="2334" priority="5397">
      <formula>$F67="RO-3"</formula>
    </cfRule>
    <cfRule type="expression" dxfId="2333" priority="5302">
      <formula>$F67="RO-2"</formula>
    </cfRule>
    <cfRule type="expression" dxfId="2332" priority="5301">
      <formula>$F67="RO-1"</formula>
    </cfRule>
    <cfRule type="expression" dxfId="2331" priority="5300">
      <formula>$F67="RO-Z"</formula>
    </cfRule>
    <cfRule type="expression" dxfId="2330" priority="5299">
      <formula>$F67="RO-3"</formula>
    </cfRule>
    <cfRule type="expression" dxfId="2329" priority="5298">
      <formula>$F67="RO-2"</formula>
    </cfRule>
    <cfRule type="expression" dxfId="2328" priority="5297">
      <formula>$F67="RO-1"</formula>
    </cfRule>
    <cfRule type="expression" dxfId="2327" priority="5296">
      <formula>$F67="RO-Z"</formula>
    </cfRule>
    <cfRule type="expression" dxfId="2326" priority="5390">
      <formula>$F67="RO-2"</formula>
    </cfRule>
    <cfRule type="expression" dxfId="2325" priority="5310">
      <formula>$F67="Nic"</formula>
    </cfRule>
    <cfRule type="expression" dxfId="2324" priority="5303">
      <formula>$F67="RO-3"</formula>
    </cfRule>
    <cfRule type="expression" dxfId="2323" priority="5304">
      <formula>$F67="Nic"</formula>
    </cfRule>
    <cfRule type="expression" dxfId="2322" priority="5305">
      <formula>$F67="RO-V"</formula>
    </cfRule>
    <cfRule type="expression" dxfId="2321" priority="5306">
      <formula>$F67="RO-Z"</formula>
    </cfRule>
    <cfRule type="expression" dxfId="2320" priority="5307">
      <formula>$F67="RO-1"</formula>
    </cfRule>
    <cfRule type="expression" dxfId="2319" priority="5308">
      <formula>$F67="RO-2"</formula>
    </cfRule>
    <cfRule type="expression" dxfId="2318" priority="5309">
      <formula>$F67="RO-3"</formula>
    </cfRule>
    <cfRule type="expression" dxfId="2317" priority="5321">
      <formula>$F67="RO-V"</formula>
    </cfRule>
    <cfRule type="expression" dxfId="2316" priority="5311">
      <formula>$F67="RO-V"</formula>
    </cfRule>
    <cfRule type="expression" dxfId="2315" priority="5312">
      <formula>$F67="RO-Z"</formula>
    </cfRule>
    <cfRule type="expression" dxfId="2314" priority="5313">
      <formula>$F67="RO-1"</formula>
    </cfRule>
    <cfRule type="expression" dxfId="2313" priority="5314">
      <formula>$F67="RO-2"</formula>
    </cfRule>
    <cfRule type="expression" dxfId="2312" priority="5315">
      <formula>$F67="RO-3"</formula>
    </cfRule>
    <cfRule type="expression" dxfId="2311" priority="5316">
      <formula>$F67="RO-Z"</formula>
    </cfRule>
    <cfRule type="expression" dxfId="2310" priority="5317">
      <formula>$F67="RO-1"</formula>
    </cfRule>
    <cfRule type="expression" dxfId="2309" priority="5318">
      <formula>$F67="RO-2"</formula>
    </cfRule>
    <cfRule type="expression" dxfId="2308" priority="5319">
      <formula>$F67="RO-3"</formula>
    </cfRule>
    <cfRule type="expression" dxfId="2307" priority="5320">
      <formula>$F67="Nic"</formula>
    </cfRule>
    <cfRule type="expression" dxfId="2306" priority="5322">
      <formula>$F67="RO-Z"</formula>
    </cfRule>
    <cfRule type="expression" dxfId="2305" priority="5323">
      <formula>$F67="RO-1"</formula>
    </cfRule>
    <cfRule type="expression" dxfId="2304" priority="5324">
      <formula>$F67="RO-2"</formula>
    </cfRule>
    <cfRule type="expression" dxfId="2303" priority="5325">
      <formula>$F67="RO-3"</formula>
    </cfRule>
  </conditionalFormatting>
  <conditionalFormatting sqref="E69">
    <cfRule type="expression" dxfId="2302" priority="5289">
      <formula>$F69="RO-3"</formula>
    </cfRule>
    <cfRule type="expression" dxfId="2301" priority="5288">
      <formula>$F69="RO-2"</formula>
    </cfRule>
    <cfRule type="expression" dxfId="2300" priority="5287">
      <formula>$F69="RO-1"</formula>
    </cfRule>
    <cfRule type="expression" dxfId="2299" priority="5286">
      <formula>$F69="RO-Z"</formula>
    </cfRule>
    <cfRule type="expression" dxfId="2298" priority="5285">
      <formula>$F69="RO-V"</formula>
    </cfRule>
    <cfRule type="expression" dxfId="2297" priority="5284">
      <formula>$F69="Nic"</formula>
    </cfRule>
    <cfRule type="expression" dxfId="2296" priority="5283">
      <formula>$F69="RO-3"</formula>
    </cfRule>
    <cfRule type="expression" dxfId="2295" priority="5282">
      <formula>$F69="RO-2"</formula>
    </cfRule>
    <cfRule type="expression" dxfId="2294" priority="5281">
      <formula>$F69="RO-1"</formula>
    </cfRule>
    <cfRule type="expression" dxfId="2293" priority="5268">
      <formula>$F69="Nic"</formula>
    </cfRule>
    <cfRule type="expression" dxfId="2292" priority="5269">
      <formula>$F69="RO-V"</formula>
    </cfRule>
    <cfRule type="expression" dxfId="2291" priority="5270">
      <formula>$F69="RO-Z"</formula>
    </cfRule>
    <cfRule type="expression" dxfId="2290" priority="5271">
      <formula>$F69="RO-1"</formula>
    </cfRule>
    <cfRule type="expression" dxfId="2289" priority="5272">
      <formula>$F69="RO-2"</formula>
    </cfRule>
    <cfRule type="expression" dxfId="2288" priority="5273">
      <formula>$F69="RO-3"</formula>
    </cfRule>
    <cfRule type="expression" dxfId="2287" priority="5274">
      <formula>$F69="Nic"</formula>
    </cfRule>
    <cfRule type="expression" dxfId="2286" priority="5275">
      <formula>$F69="RO-V"</formula>
    </cfRule>
    <cfRule type="expression" dxfId="2285" priority="5276">
      <formula>$F69="RO-Z"</formula>
    </cfRule>
    <cfRule type="expression" dxfId="2284" priority="5261">
      <formula>$F69="RO-1"</formula>
    </cfRule>
    <cfRule type="expression" dxfId="2283" priority="5278">
      <formula>$F69="RO-2"</formula>
    </cfRule>
    <cfRule type="expression" dxfId="2282" priority="5279">
      <formula>$F69="RO-3"</formula>
    </cfRule>
    <cfRule type="expression" dxfId="2281" priority="5262">
      <formula>$F69="RO-2"</formula>
    </cfRule>
    <cfRule type="expression" dxfId="2280" priority="5263">
      <formula>$F69="RO-3"</formula>
    </cfRule>
    <cfRule type="expression" dxfId="2279" priority="5264">
      <formula>$F69="RO-Z"</formula>
    </cfRule>
    <cfRule type="expression" dxfId="2278" priority="5265">
      <formula>$F69="RO-1"</formula>
    </cfRule>
    <cfRule type="expression" dxfId="2277" priority="5266">
      <formula>$F69="RO-2"</formula>
    </cfRule>
    <cfRule type="expression" dxfId="2276" priority="5280">
      <formula>$F69="RO-Z"</formula>
    </cfRule>
    <cfRule type="expression" dxfId="2275" priority="5267">
      <formula>$F69="RO-3"</formula>
    </cfRule>
    <cfRule type="expression" dxfId="2274" priority="5260">
      <formula>$F69="RO-Z"</formula>
    </cfRule>
    <cfRule type="expression" dxfId="2273" priority="5277">
      <formula>$F69="RO-1"</formula>
    </cfRule>
  </conditionalFormatting>
  <conditionalFormatting sqref="E70">
    <cfRule type="expression" dxfId="2272" priority="165">
      <formula>$F70="RO-Z"</formula>
    </cfRule>
    <cfRule type="expression" dxfId="2271" priority="164">
      <formula>$F70="RO-3"</formula>
    </cfRule>
    <cfRule type="expression" dxfId="2270" priority="163">
      <formula>$F70="RO-2"</formula>
    </cfRule>
    <cfRule type="expression" dxfId="2269" priority="162">
      <formula>$F70="RO-1"</formula>
    </cfRule>
    <cfRule type="expression" dxfId="2268" priority="161">
      <formula>$F70="RO-Z"</formula>
    </cfRule>
    <cfRule type="expression" dxfId="2267" priority="160">
      <formula>$F70="RO-V"</formula>
    </cfRule>
    <cfRule type="expression" dxfId="2266" priority="159">
      <formula>$F70="Nic"</formula>
    </cfRule>
    <cfRule type="expression" dxfId="2265" priority="158">
      <formula>$F70="RO-3"</formula>
    </cfRule>
    <cfRule type="expression" dxfId="2264" priority="157">
      <formula>$F70="RO-2"</formula>
    </cfRule>
    <cfRule type="expression" dxfId="2263" priority="453">
      <formula>$F70="RO-3"</formula>
    </cfRule>
    <cfRule type="expression" dxfId="2262" priority="155">
      <formula>$F70="RO-Z"</formula>
    </cfRule>
    <cfRule type="expression" dxfId="2261" priority="154">
      <formula>$F70="RO-V"</formula>
    </cfRule>
    <cfRule type="expression" dxfId="2260" priority="153">
      <formula>$F70="Nic"</formula>
    </cfRule>
    <cfRule type="expression" dxfId="2259" priority="152">
      <formula>$F70="RO-3"</formula>
    </cfRule>
    <cfRule type="expression" dxfId="2258" priority="151">
      <formula>$F70="RO-2"</formula>
    </cfRule>
    <cfRule type="expression" dxfId="2257" priority="150">
      <formula>$F70="RO-1"</formula>
    </cfRule>
    <cfRule type="expression" dxfId="2256" priority="149">
      <formula>$F70="RO-Z"</formula>
    </cfRule>
    <cfRule type="expression" dxfId="2255" priority="148">
      <formula>$F70="RO-V"</formula>
    </cfRule>
    <cfRule type="expression" dxfId="2254" priority="147">
      <formula>$F70="Nic"</formula>
    </cfRule>
    <cfRule type="expression" dxfId="2253" priority="146">
      <formula>$F70="RO-3"</formula>
    </cfRule>
    <cfRule type="expression" dxfId="2252" priority="145">
      <formula>$F70="RO-2"</formula>
    </cfRule>
    <cfRule type="expression" dxfId="2251" priority="144">
      <formula>$F70="RO-1"</formula>
    </cfRule>
    <cfRule type="expression" dxfId="2250" priority="143">
      <formula>$F70="RO-Z"</formula>
    </cfRule>
    <cfRule type="expression" dxfId="2249" priority="142">
      <formula>$F70="RO-V"</formula>
    </cfRule>
    <cfRule type="expression" dxfId="2248" priority="141">
      <formula>$F70="Nic"</formula>
    </cfRule>
    <cfRule type="expression" dxfId="2247" priority="140">
      <formula>$F70="RO-3"</formula>
    </cfRule>
    <cfRule type="expression" dxfId="2246" priority="139">
      <formula>$F70="RO-2"</formula>
    </cfRule>
    <cfRule type="expression" dxfId="2245" priority="138">
      <formula>$F70="RO-1"</formula>
    </cfRule>
    <cfRule type="expression" dxfId="2244" priority="137">
      <formula>$F70="RO-Z"</formula>
    </cfRule>
    <cfRule type="expression" dxfId="2243" priority="136">
      <formula>$F70="RO-3"</formula>
    </cfRule>
    <cfRule type="expression" dxfId="2242" priority="135">
      <formula>$F70="RO-2"</formula>
    </cfRule>
    <cfRule type="expression" dxfId="2241" priority="134">
      <formula>$F70="RO-1"</formula>
    </cfRule>
    <cfRule type="expression" dxfId="2240" priority="133">
      <formula>$F70="RO-Z"</formula>
    </cfRule>
    <cfRule type="expression" dxfId="2239" priority="132">
      <formula>$F70="RO-3"</formula>
    </cfRule>
    <cfRule type="expression" dxfId="2238" priority="131">
      <formula>$F70="RO-2"</formula>
    </cfRule>
    <cfRule type="expression" dxfId="2237" priority="130">
      <formula>$F70="RO-1"</formula>
    </cfRule>
    <cfRule type="expression" dxfId="2236" priority="129">
      <formula>$F70="RO-Z"</formula>
    </cfRule>
    <cfRule type="expression" dxfId="2235" priority="128">
      <formula>$F70="RO-3"</formula>
    </cfRule>
    <cfRule type="expression" dxfId="2234" priority="127">
      <formula>$F70="RO-2"</formula>
    </cfRule>
    <cfRule type="expression" dxfId="2233" priority="126">
      <formula>$F70="RO-1"</formula>
    </cfRule>
    <cfRule type="expression" dxfId="2232" priority="125">
      <formula>$F70="RO-Z"</formula>
    </cfRule>
    <cfRule type="expression" dxfId="2231" priority="124">
      <formula>$F70="RO-3"</formula>
    </cfRule>
    <cfRule type="expression" dxfId="2230" priority="123">
      <formula>$F70="RO-2"</formula>
    </cfRule>
    <cfRule type="expression" dxfId="2229" priority="122">
      <formula>$F70="RO-1"</formula>
    </cfRule>
    <cfRule type="expression" dxfId="2228" priority="121">
      <formula>$F70="RO-Z"</formula>
    </cfRule>
    <cfRule type="expression" dxfId="2227" priority="2418">
      <formula>$F70="RO-V"</formula>
    </cfRule>
    <cfRule type="expression" dxfId="2226" priority="2417">
      <formula>$F70="Nic"</formula>
    </cfRule>
    <cfRule type="expression" dxfId="2225" priority="2416">
      <formula>$F70="RO-3"</formula>
    </cfRule>
    <cfRule type="expression" dxfId="2224" priority="2415">
      <formula>$F70="RO-2"</formula>
    </cfRule>
    <cfRule type="expression" dxfId="2223" priority="2414">
      <formula>$F70="RO-1"</formula>
    </cfRule>
    <cfRule type="expression" dxfId="2222" priority="2413">
      <formula>$F70="RO-Z"</formula>
    </cfRule>
    <cfRule type="expression" dxfId="2221" priority="778">
      <formula>$F70="RO-3"</formula>
    </cfRule>
    <cfRule type="expression" dxfId="2220" priority="779">
      <formula>$F70="RO-Z"</formula>
    </cfRule>
    <cfRule type="expression" dxfId="2219" priority="780">
      <formula>$F70="RO-1"</formula>
    </cfRule>
    <cfRule type="expression" dxfId="2218" priority="781">
      <formula>$F70="RO-2"</formula>
    </cfRule>
    <cfRule type="expression" dxfId="2217" priority="474">
      <formula>$F70="Nic"</formula>
    </cfRule>
    <cfRule type="expression" dxfId="2216" priority="475">
      <formula>$F70="RO-V"</formula>
    </cfRule>
    <cfRule type="expression" dxfId="2215" priority="476">
      <formula>$F70="RO-Z"</formula>
    </cfRule>
    <cfRule type="expression" dxfId="2214" priority="477">
      <formula>$F70="RO-1"</formula>
    </cfRule>
    <cfRule type="expression" dxfId="2213" priority="478">
      <formula>$F70="RO-2"</formula>
    </cfRule>
    <cfRule type="expression" dxfId="2212" priority="479">
      <formula>$F70="RO-3"</formula>
    </cfRule>
    <cfRule type="expression" dxfId="2211" priority="2412">
      <formula>$F70="RO-V"</formula>
    </cfRule>
    <cfRule type="expression" dxfId="2210" priority="2411">
      <formula>$F70="Nic"</formula>
    </cfRule>
    <cfRule type="expression" dxfId="2209" priority="2410">
      <formula>$F70="RO-3"</formula>
    </cfRule>
    <cfRule type="expression" dxfId="2208" priority="2409">
      <formula>$F70="RO-2"</formula>
    </cfRule>
    <cfRule type="expression" dxfId="2207" priority="2408">
      <formula>$F70="RO-1"</formula>
    </cfRule>
    <cfRule type="expression" dxfId="2206" priority="2407">
      <formula>$F70="RO-Z"</formula>
    </cfRule>
    <cfRule type="expression" dxfId="2205" priority="2406">
      <formula>$F70="RO-V"</formula>
    </cfRule>
    <cfRule type="expression" dxfId="2204" priority="2405">
      <formula>$F70="Nic"</formula>
    </cfRule>
    <cfRule type="expression" dxfId="2203" priority="2404">
      <formula>$F70="RO-3"</formula>
    </cfRule>
    <cfRule type="expression" dxfId="2202" priority="2403">
      <formula>$F70="RO-2"</formula>
    </cfRule>
    <cfRule type="expression" dxfId="2201" priority="2402">
      <formula>$F70="RO-1"</formula>
    </cfRule>
    <cfRule type="expression" dxfId="2200" priority="2401">
      <formula>$F70="RO-Z"</formula>
    </cfRule>
    <cfRule type="expression" dxfId="2199" priority="480">
      <formula>$F70="Nic"</formula>
    </cfRule>
    <cfRule type="expression" dxfId="2198" priority="481">
      <formula>$F70="RO-V"</formula>
    </cfRule>
    <cfRule type="expression" dxfId="2197" priority="482">
      <formula>$F70="RO-Z"</formula>
    </cfRule>
    <cfRule type="expression" dxfId="2196" priority="483">
      <formula>$F70="RO-1"</formula>
    </cfRule>
    <cfRule type="expression" dxfId="2195" priority="484">
      <formula>$F70="RO-2"</formula>
    </cfRule>
    <cfRule type="expression" dxfId="2194" priority="485">
      <formula>$F70="RO-3"</formula>
    </cfRule>
    <cfRule type="expression" dxfId="2193" priority="782">
      <formula>$F70="RO-3"</formula>
    </cfRule>
    <cfRule type="expression" dxfId="2192" priority="783">
      <formula>$F70="Nic"</formula>
    </cfRule>
    <cfRule type="expression" dxfId="2191" priority="784">
      <formula>$F70="RO-V"</formula>
    </cfRule>
    <cfRule type="expression" dxfId="2190" priority="785">
      <formula>$F70="RO-Z"</formula>
    </cfRule>
    <cfRule type="expression" dxfId="2189" priority="786">
      <formula>$F70="RO-1"</formula>
    </cfRule>
    <cfRule type="expression" dxfId="2188" priority="787">
      <formula>$F70="RO-2"</formula>
    </cfRule>
    <cfRule type="expression" dxfId="2187" priority="788">
      <formula>$F70="RO-3"</formula>
    </cfRule>
    <cfRule type="expression" dxfId="2186" priority="789">
      <formula>$F70="Nic"</formula>
    </cfRule>
    <cfRule type="expression" dxfId="2185" priority="790">
      <formula>$F70="RO-V"</formula>
    </cfRule>
    <cfRule type="expression" dxfId="2184" priority="791">
      <formula>$F70="RO-Z"</formula>
    </cfRule>
    <cfRule type="expression" dxfId="2183" priority="486">
      <formula>$F70="RO-Z"</formula>
    </cfRule>
    <cfRule type="expression" dxfId="2182" priority="487">
      <formula>$F70="RO-1"</formula>
    </cfRule>
    <cfRule type="expression" dxfId="2181" priority="488">
      <formula>$F70="RO-2"</formula>
    </cfRule>
    <cfRule type="expression" dxfId="2180" priority="489">
      <formula>$F70="RO-3"</formula>
    </cfRule>
    <cfRule type="expression" dxfId="2179" priority="490">
      <formula>$F70="Nic"</formula>
    </cfRule>
    <cfRule type="expression" dxfId="2178" priority="491">
      <formula>$F70="RO-V"</formula>
    </cfRule>
    <cfRule type="expression" dxfId="2177" priority="792">
      <formula>$F70="RO-1"</formula>
    </cfRule>
    <cfRule type="expression" dxfId="2176" priority="793">
      <formula>$F70="RO-2"</formula>
    </cfRule>
    <cfRule type="expression" dxfId="2175" priority="794">
      <formula>$F70="RO-3"</formula>
    </cfRule>
    <cfRule type="expression" dxfId="2174" priority="795">
      <formula>$F70="Nic"</formula>
    </cfRule>
    <cfRule type="expression" dxfId="2173" priority="796">
      <formula>$F70="RO-V"</formula>
    </cfRule>
    <cfRule type="expression" dxfId="2172" priority="797">
      <formula>$F70="RO-Z"</formula>
    </cfRule>
    <cfRule type="expression" dxfId="2171" priority="798">
      <formula>$F70="RO-1"</formula>
    </cfRule>
    <cfRule type="expression" dxfId="2170" priority="799">
      <formula>$F70="RO-2"</formula>
    </cfRule>
    <cfRule type="expression" dxfId="2169" priority="800">
      <formula>$F70="RO-3"</formula>
    </cfRule>
    <cfRule type="expression" dxfId="2168" priority="801">
      <formula>$F70="Nic"</formula>
    </cfRule>
    <cfRule type="expression" dxfId="2167" priority="802">
      <formula>$F70="RO-V"</formula>
    </cfRule>
    <cfRule type="expression" dxfId="2166" priority="803">
      <formula>$F70="RO-Z"</formula>
    </cfRule>
    <cfRule type="expression" dxfId="2165" priority="804">
      <formula>$F70="RO-1"</formula>
    </cfRule>
    <cfRule type="expression" dxfId="2164" priority="805">
      <formula>$F70="RO-2"</formula>
    </cfRule>
    <cfRule type="expression" dxfId="2163" priority="806">
      <formula>$F70="RO-3"</formula>
    </cfRule>
    <cfRule type="expression" dxfId="2162" priority="807">
      <formula>$F70="RO-Z"</formula>
    </cfRule>
    <cfRule type="expression" dxfId="2161" priority="808">
      <formula>$F70="RO-1"</formula>
    </cfRule>
    <cfRule type="expression" dxfId="2160" priority="809">
      <formula>$F70="RO-2"</formula>
    </cfRule>
    <cfRule type="expression" dxfId="2159" priority="810">
      <formula>$F70="RO-3"</formula>
    </cfRule>
    <cfRule type="expression" dxfId="2158" priority="811">
      <formula>$F70="Nic"</formula>
    </cfRule>
    <cfRule type="expression" dxfId="2157" priority="812">
      <formula>$F70="RO-V"</formula>
    </cfRule>
    <cfRule type="expression" dxfId="2156" priority="813">
      <formula>$F70="RO-Z"</formula>
    </cfRule>
    <cfRule type="expression" dxfId="2155" priority="814">
      <formula>$F70="RO-1"</formula>
    </cfRule>
    <cfRule type="expression" dxfId="2154" priority="815">
      <formula>$F70="RO-2"</formula>
    </cfRule>
    <cfRule type="expression" dxfId="2153" priority="816">
      <formula>$F70="RO-3"</formula>
    </cfRule>
    <cfRule type="expression" dxfId="2152" priority="817">
      <formula>$F70="Nic"</formula>
    </cfRule>
    <cfRule type="expression" dxfId="2151" priority="818">
      <formula>$F70="RO-V"</formula>
    </cfRule>
    <cfRule type="expression" dxfId="2150" priority="822">
      <formula>$F70="RO-3"</formula>
    </cfRule>
    <cfRule type="expression" dxfId="2149" priority="1773">
      <formula>$F70="Nic"</formula>
    </cfRule>
    <cfRule type="expression" dxfId="2148" priority="1772">
      <formula>$F70="RO-3"</formula>
    </cfRule>
    <cfRule type="expression" dxfId="2147" priority="1771">
      <formula>$F70="RO-2"</formula>
    </cfRule>
    <cfRule type="expression" dxfId="2146" priority="1770">
      <formula>$F70="RO-1"</formula>
    </cfRule>
    <cfRule type="expression" dxfId="2145" priority="1769">
      <formula>$F70="RO-Z"</formula>
    </cfRule>
    <cfRule type="expression" dxfId="2144" priority="1768">
      <formula>$F70="RO-V"</formula>
    </cfRule>
    <cfRule type="expression" dxfId="2143" priority="492">
      <formula>$F70="RO-Z"</formula>
    </cfRule>
    <cfRule type="expression" dxfId="2142" priority="493">
      <formula>$F70="RO-1"</formula>
    </cfRule>
    <cfRule type="expression" dxfId="2141" priority="1767">
      <formula>$F70="Nic"</formula>
    </cfRule>
    <cfRule type="expression" dxfId="2140" priority="455">
      <formula>$F70="RO-1"</formula>
    </cfRule>
    <cfRule type="expression" dxfId="2139" priority="452">
      <formula>$F70="RO-2"</formula>
    </cfRule>
    <cfRule type="expression" dxfId="2138" priority="451">
      <formula>$F70="RO-1"</formula>
    </cfRule>
    <cfRule type="expression" dxfId="2137" priority="450">
      <formula>$F70="RO-Z"</formula>
    </cfRule>
    <cfRule type="expression" dxfId="2136" priority="449">
      <formula>$F70="RO-3"</formula>
    </cfRule>
    <cfRule type="expression" dxfId="2135" priority="448">
      <formula>$F70="RO-2"</formula>
    </cfRule>
    <cfRule type="expression" dxfId="2134" priority="447">
      <formula>$F70="RO-1"</formula>
    </cfRule>
    <cfRule type="expression" dxfId="2133" priority="2089">
      <formula>$F70="RO-V"</formula>
    </cfRule>
    <cfRule type="expression" dxfId="2132" priority="2088">
      <formula>$F70="Nic"</formula>
    </cfRule>
    <cfRule type="expression" dxfId="2131" priority="2087">
      <formula>$F70="RO-3"</formula>
    </cfRule>
    <cfRule type="expression" dxfId="2130" priority="2086">
      <formula>$F70="RO-2"</formula>
    </cfRule>
    <cfRule type="expression" dxfId="2129" priority="2085">
      <formula>$F70="RO-1"</formula>
    </cfRule>
    <cfRule type="expression" dxfId="2128" priority="2084">
      <formula>$F70="RO-Z"</formula>
    </cfRule>
    <cfRule type="expression" dxfId="2127" priority="2083">
      <formula>$F70="RO-V"</formula>
    </cfRule>
    <cfRule type="expression" dxfId="2126" priority="494">
      <formula>$F70="RO-2"</formula>
    </cfRule>
    <cfRule type="expression" dxfId="2125" priority="495">
      <formula>$F70="RO-3"</formula>
    </cfRule>
    <cfRule type="expression" dxfId="2124" priority="496">
      <formula>$F70="Nic"</formula>
    </cfRule>
    <cfRule type="expression" dxfId="2123" priority="497">
      <formula>$F70="RO-V"</formula>
    </cfRule>
    <cfRule type="expression" dxfId="2122" priority="498">
      <formula>$F70="RO-Z"</formula>
    </cfRule>
    <cfRule type="expression" dxfId="2121" priority="499">
      <formula>$F70="RO-1"</formula>
    </cfRule>
    <cfRule type="expression" dxfId="2120" priority="500">
      <formula>$F70="RO-2"</formula>
    </cfRule>
    <cfRule type="expression" dxfId="2119" priority="501">
      <formula>$F70="RO-3"</formula>
    </cfRule>
    <cfRule type="expression" dxfId="2118" priority="1766">
      <formula>$F70="RO-3"</formula>
    </cfRule>
    <cfRule type="expression" dxfId="2117" priority="1765">
      <formula>$F70="RO-2"</formula>
    </cfRule>
    <cfRule type="expression" dxfId="2116" priority="1764">
      <formula>$F70="RO-1"</formula>
    </cfRule>
    <cfRule type="expression" dxfId="2115" priority="1763">
      <formula>$F70="RO-Z"</formula>
    </cfRule>
    <cfRule type="expression" dxfId="2114" priority="1762">
      <formula>$F70="RO-3"</formula>
    </cfRule>
    <cfRule type="expression" dxfId="2113" priority="458">
      <formula>$F70="RO-Z"</formula>
    </cfRule>
    <cfRule type="expression" dxfId="2112" priority="459">
      <formula>$F70="RO-1"</formula>
    </cfRule>
    <cfRule type="expression" dxfId="2111" priority="460">
      <formula>$F70="RO-2"</formula>
    </cfRule>
    <cfRule type="expression" dxfId="2110" priority="2090">
      <formula>$F70="RO-Z"</formula>
    </cfRule>
    <cfRule type="expression" dxfId="2109" priority="2091">
      <formula>$F70="RO-1"</formula>
    </cfRule>
    <cfRule type="expression" dxfId="2108" priority="2092">
      <formula>$F70="RO-2"</formula>
    </cfRule>
    <cfRule type="expression" dxfId="2107" priority="2093">
      <formula>$F70="RO-3"</formula>
    </cfRule>
    <cfRule type="expression" dxfId="2106" priority="2094">
      <formula>$F70="Nic"</formula>
    </cfRule>
    <cfRule type="expression" dxfId="2105" priority="2095">
      <formula>$F70="RO-V"</formula>
    </cfRule>
    <cfRule type="expression" dxfId="2104" priority="2096">
      <formula>$F70="RO-Z"</formula>
    </cfRule>
    <cfRule type="expression" dxfId="2103" priority="2097">
      <formula>$F70="RO-1"</formula>
    </cfRule>
    <cfRule type="expression" dxfId="2102" priority="2098">
      <formula>$F70="RO-2"</formula>
    </cfRule>
    <cfRule type="expression" dxfId="2101" priority="2099">
      <formula>$F70="RO-3"</formula>
    </cfRule>
    <cfRule type="expression" dxfId="2100" priority="2100">
      <formula>$F70="Nic"</formula>
    </cfRule>
    <cfRule type="expression" dxfId="2099" priority="2101">
      <formula>$F70="RO-V"</formula>
    </cfRule>
    <cfRule type="expression" dxfId="2098" priority="2102">
      <formula>$F70="RO-Z"</formula>
    </cfRule>
    <cfRule type="expression" dxfId="2097" priority="2103">
      <formula>$F70="RO-1"</formula>
    </cfRule>
    <cfRule type="expression" dxfId="2096" priority="2082">
      <formula>$F70="Nic"</formula>
    </cfRule>
    <cfRule type="expression" dxfId="2095" priority="2081">
      <formula>$F70="RO-3"</formula>
    </cfRule>
    <cfRule type="expression" dxfId="2094" priority="2080">
      <formula>$F70="RO-2"</formula>
    </cfRule>
    <cfRule type="expression" dxfId="2093" priority="2104">
      <formula>$F70="RO-2"</formula>
    </cfRule>
    <cfRule type="expression" dxfId="2092" priority="2079">
      <formula>$F70="RO-1"</formula>
    </cfRule>
    <cfRule type="expression" dxfId="2091" priority="2078">
      <formula>$F70="RO-Z"</formula>
    </cfRule>
    <cfRule type="expression" dxfId="2090" priority="2105">
      <formula>$F70="RO-3"</formula>
    </cfRule>
    <cfRule type="expression" dxfId="2089" priority="2106">
      <formula>$F70="RO-Z"</formula>
    </cfRule>
    <cfRule type="expression" dxfId="2088" priority="2107">
      <formula>$F70="RO-1"</formula>
    </cfRule>
    <cfRule type="expression" dxfId="2087" priority="2108">
      <formula>$F70="RO-2"</formula>
    </cfRule>
    <cfRule type="expression" dxfId="2086" priority="2109">
      <formula>$F70="RO-3"</formula>
    </cfRule>
    <cfRule type="expression" dxfId="2085" priority="2110">
      <formula>$F70="Nic"</formula>
    </cfRule>
    <cfRule type="expression" dxfId="2084" priority="2111">
      <formula>$F70="RO-V"</formula>
    </cfRule>
    <cfRule type="expression" dxfId="2083" priority="2112">
      <formula>$F70="RO-Z"</formula>
    </cfRule>
    <cfRule type="expression" dxfId="2082" priority="2113">
      <formula>$F70="RO-1"</formula>
    </cfRule>
    <cfRule type="expression" dxfId="2081" priority="2114">
      <formula>$F70="RO-2"</formula>
    </cfRule>
    <cfRule type="expression" dxfId="2080" priority="2115">
      <formula>$F70="RO-3"</formula>
    </cfRule>
    <cfRule type="expression" dxfId="2079" priority="2116">
      <formula>$F70="Nic"</formula>
    </cfRule>
    <cfRule type="expression" dxfId="2078" priority="1761">
      <formula>$F70="RO-2"</formula>
    </cfRule>
    <cfRule type="expression" dxfId="2077" priority="1760">
      <formula>$F70="RO-1"</formula>
    </cfRule>
    <cfRule type="expression" dxfId="2076" priority="1759">
      <formula>$F70="RO-Z"</formula>
    </cfRule>
    <cfRule type="expression" dxfId="2075" priority="1758">
      <formula>$F70="RO-3"</formula>
    </cfRule>
    <cfRule type="expression" dxfId="2074" priority="1757">
      <formula>$F70="RO-2"</formula>
    </cfRule>
    <cfRule type="expression" dxfId="2073" priority="1756">
      <formula>$F70="RO-1"</formula>
    </cfRule>
    <cfRule type="expression" dxfId="2072" priority="2117">
      <formula>$F70="RO-V"</formula>
    </cfRule>
    <cfRule type="expression" dxfId="2071" priority="2118">
      <formula>$F70="RO-Z"</formula>
    </cfRule>
    <cfRule type="expression" dxfId="2070" priority="2119">
      <formula>$F70="RO-1"</formula>
    </cfRule>
    <cfRule type="expression" dxfId="2069" priority="461">
      <formula>$F70="RO-3"</formula>
    </cfRule>
    <cfRule type="expression" dxfId="2068" priority="445">
      <formula>$F70="RO-3"</formula>
    </cfRule>
    <cfRule type="expression" dxfId="2067" priority="444">
      <formula>$F70="RO-2"</formula>
    </cfRule>
    <cfRule type="expression" dxfId="2066" priority="443">
      <formula>$F70="RO-1"</formula>
    </cfRule>
    <cfRule type="expression" dxfId="2065" priority="442">
      <formula>$F70="RO-Z"</formula>
    </cfRule>
    <cfRule type="expression" dxfId="2064" priority="2434">
      <formula>$F70="RO-V"</formula>
    </cfRule>
    <cfRule type="expression" dxfId="2063" priority="2120">
      <formula>$F70="RO-2"</formula>
    </cfRule>
    <cfRule type="expression" dxfId="2062" priority="2121">
      <formula>$F70="RO-3"</formula>
    </cfRule>
    <cfRule type="expression" dxfId="2061" priority="2433">
      <formula>$F70="Nic"</formula>
    </cfRule>
    <cfRule type="expression" dxfId="2060" priority="2077">
      <formula>$F70="RO-3"</formula>
    </cfRule>
    <cfRule type="expression" dxfId="2059" priority="2076">
      <formula>$F70="RO-2"</formula>
    </cfRule>
    <cfRule type="expression" dxfId="2058" priority="2075">
      <formula>$F70="RO-1"</formula>
    </cfRule>
    <cfRule type="expression" dxfId="2057" priority="2074">
      <formula>$F70="RO-Z"</formula>
    </cfRule>
    <cfRule type="expression" dxfId="2056" priority="2073">
      <formula>$F70="RO-3"</formula>
    </cfRule>
    <cfRule type="expression" dxfId="2055" priority="2072">
      <formula>$F70="RO-2"</formula>
    </cfRule>
    <cfRule type="expression" dxfId="2054" priority="2432">
      <formula>$F70="RO-3"</formula>
    </cfRule>
    <cfRule type="expression" dxfId="2053" priority="2071">
      <formula>$F70="RO-1"</formula>
    </cfRule>
    <cfRule type="expression" dxfId="2052" priority="2070">
      <formula>$F70="RO-Z"</formula>
    </cfRule>
    <cfRule type="expression" dxfId="2051" priority="2069">
      <formula>$F70="RO-3"</formula>
    </cfRule>
    <cfRule type="expression" dxfId="2050" priority="2068">
      <formula>$F70="RO-2"</formula>
    </cfRule>
    <cfRule type="expression" dxfId="2049" priority="2067">
      <formula>$F70="RO-1"</formula>
    </cfRule>
    <cfRule type="expression" dxfId="2048" priority="2431">
      <formula>$F70="RO-2"</formula>
    </cfRule>
    <cfRule type="expression" dxfId="2047" priority="2419">
      <formula>$F70="RO-Z"</formula>
    </cfRule>
    <cfRule type="expression" dxfId="2046" priority="2420">
      <formula>$F70="RO-1"</formula>
    </cfRule>
    <cfRule type="expression" dxfId="2045" priority="2421">
      <formula>$F70="RO-2"</formula>
    </cfRule>
    <cfRule type="expression" dxfId="2044" priority="2422">
      <formula>$F70="RO-3"</formula>
    </cfRule>
    <cfRule type="expression" dxfId="2043" priority="2423">
      <formula>$F70="RO-Z"</formula>
    </cfRule>
    <cfRule type="expression" dxfId="2042" priority="2424">
      <formula>$F70="RO-1"</formula>
    </cfRule>
    <cfRule type="expression" dxfId="2041" priority="2425">
      <formula>$F70="RO-2"</formula>
    </cfRule>
    <cfRule type="expression" dxfId="2040" priority="2066">
      <formula>$F70="RO-Z"</formula>
    </cfRule>
    <cfRule type="expression" dxfId="2039" priority="2426">
      <formula>$F70="RO-3"</formula>
    </cfRule>
    <cfRule type="expression" dxfId="2038" priority="2427">
      <formula>$F70="Nic"</formula>
    </cfRule>
    <cfRule type="expression" dxfId="2037" priority="2428">
      <formula>$F70="RO-V"</formula>
    </cfRule>
    <cfRule type="expression" dxfId="2036" priority="2429">
      <formula>$F70="RO-Z"</formula>
    </cfRule>
    <cfRule type="expression" dxfId="2035" priority="2430">
      <formula>$F70="RO-1"</formula>
    </cfRule>
    <cfRule type="expression" dxfId="2034" priority="1806">
      <formula>$F70="RO-3"</formula>
    </cfRule>
    <cfRule type="expression" dxfId="2033" priority="1805">
      <formula>$F70="RO-2"</formula>
    </cfRule>
    <cfRule type="expression" dxfId="2032" priority="1804">
      <formula>$F70="RO-1"</formula>
    </cfRule>
    <cfRule type="expression" dxfId="2031" priority="2400">
      <formula>$F70="RO-V"</formula>
    </cfRule>
    <cfRule type="expression" dxfId="2030" priority="1803">
      <formula>$F70="RO-Z"</formula>
    </cfRule>
    <cfRule type="expression" dxfId="2029" priority="1755">
      <formula>$F70="RO-Z"</formula>
    </cfRule>
    <cfRule type="expression" dxfId="2028" priority="1754">
      <formula>$F70="RO-3"</formula>
    </cfRule>
    <cfRule type="expression" dxfId="2027" priority="1753">
      <formula>$F70="RO-2"</formula>
    </cfRule>
    <cfRule type="expression" dxfId="2026" priority="1752">
      <formula>$F70="RO-1"</formula>
    </cfRule>
    <cfRule type="expression" dxfId="2025" priority="1751">
      <formula>$F70="RO-Z"</formula>
    </cfRule>
    <cfRule type="expression" dxfId="2024" priority="2379">
      <formula>$F70="RO-Z"</formula>
    </cfRule>
    <cfRule type="expression" dxfId="2023" priority="2380">
      <formula>$F70="RO-1"</formula>
    </cfRule>
    <cfRule type="expression" dxfId="2022" priority="2381">
      <formula>$F70="RO-2"</formula>
    </cfRule>
    <cfRule type="expression" dxfId="2021" priority="2382">
      <formula>$F70="RO-3"</formula>
    </cfRule>
    <cfRule type="expression" dxfId="2020" priority="2383">
      <formula>$F70="RO-Z"</formula>
    </cfRule>
    <cfRule type="expression" dxfId="2019" priority="2384">
      <formula>$F70="RO-1"</formula>
    </cfRule>
    <cfRule type="expression" dxfId="2018" priority="2385">
      <formula>$F70="RO-2"</formula>
    </cfRule>
    <cfRule type="expression" dxfId="2017" priority="2386">
      <formula>$F70="RO-3"</formula>
    </cfRule>
    <cfRule type="expression" dxfId="2016" priority="2387">
      <formula>$F70="RO-Z"</formula>
    </cfRule>
    <cfRule type="expression" dxfId="2015" priority="2388">
      <formula>$F70="RO-1"</formula>
    </cfRule>
    <cfRule type="expression" dxfId="2014" priority="2389">
      <formula>$F70="RO-2"</formula>
    </cfRule>
    <cfRule type="expression" dxfId="2013" priority="2390">
      <formula>$F70="RO-3"</formula>
    </cfRule>
    <cfRule type="expression" dxfId="2012" priority="2391">
      <formula>$F70="RO-Z"</formula>
    </cfRule>
    <cfRule type="expression" dxfId="2011" priority="2392">
      <formula>$F70="RO-1"</formula>
    </cfRule>
    <cfRule type="expression" dxfId="2010" priority="2393">
      <formula>$F70="RO-2"</formula>
    </cfRule>
    <cfRule type="expression" dxfId="2009" priority="2394">
      <formula>$F70="RO-3"</formula>
    </cfRule>
    <cfRule type="expression" dxfId="2008" priority="2395">
      <formula>$F70="RO-Z"</formula>
    </cfRule>
    <cfRule type="expression" dxfId="2007" priority="2396">
      <formula>$F70="RO-1"</formula>
    </cfRule>
    <cfRule type="expression" dxfId="2006" priority="2397">
      <formula>$F70="RO-2"</formula>
    </cfRule>
    <cfRule type="expression" dxfId="2005" priority="2398">
      <formula>$F70="RO-3"</formula>
    </cfRule>
    <cfRule type="expression" dxfId="2004" priority="2399">
      <formula>$F70="Nic"</formula>
    </cfRule>
    <cfRule type="expression" dxfId="2003" priority="1750">
      <formula>$F70="RO-3"</formula>
    </cfRule>
    <cfRule type="expression" dxfId="2002" priority="1802">
      <formula>$F70="RO-V"</formula>
    </cfRule>
    <cfRule type="expression" dxfId="2001" priority="1801">
      <formula>$F70="Nic"</formula>
    </cfRule>
    <cfRule type="expression" dxfId="2000" priority="1800">
      <formula>$F70="RO-3"</formula>
    </cfRule>
    <cfRule type="expression" dxfId="1999" priority="1799">
      <formula>$F70="RO-2"</formula>
    </cfRule>
    <cfRule type="expression" dxfId="1998" priority="1798">
      <formula>$F70="RO-1"</formula>
    </cfRule>
    <cfRule type="expression" dxfId="1997" priority="1797">
      <formula>$F70="RO-Z"</formula>
    </cfRule>
    <cfRule type="expression" dxfId="1996" priority="1796">
      <formula>$F70="RO-V"</formula>
    </cfRule>
    <cfRule type="expression" dxfId="1995" priority="1795">
      <formula>$F70="Nic"</formula>
    </cfRule>
    <cfRule type="expression" dxfId="1994" priority="1794">
      <formula>$F70="RO-3"</formula>
    </cfRule>
    <cfRule type="expression" dxfId="1993" priority="1793">
      <formula>$F70="RO-2"</formula>
    </cfRule>
    <cfRule type="expression" dxfId="1992" priority="1792">
      <formula>$F70="RO-1"</formula>
    </cfRule>
    <cfRule type="expression" dxfId="1991" priority="1791">
      <formula>$F70="RO-Z"</formula>
    </cfRule>
    <cfRule type="expression" dxfId="1990" priority="2065">
      <formula>$F70="RO-3"</formula>
    </cfRule>
    <cfRule type="expression" dxfId="1989" priority="2064">
      <formula>$F70="RO-2"</formula>
    </cfRule>
    <cfRule type="expression" dxfId="1988" priority="2063">
      <formula>$F70="RO-1"</formula>
    </cfRule>
    <cfRule type="expression" dxfId="1987" priority="2062">
      <formula>$F70="RO-Z"</formula>
    </cfRule>
    <cfRule type="expression" dxfId="1986" priority="446">
      <formula>$F70="RO-Z"</formula>
    </cfRule>
    <cfRule type="expression" dxfId="1985" priority="456">
      <formula>$F70="RO-2"</formula>
    </cfRule>
    <cfRule type="expression" dxfId="1984" priority="457">
      <formula>$F70="RO-3"</formula>
    </cfRule>
    <cfRule type="expression" dxfId="1983" priority="1790">
      <formula>$F70="RO-3"</formula>
    </cfRule>
    <cfRule type="expression" dxfId="1982" priority="462">
      <formula>$F70="Nic"</formula>
    </cfRule>
    <cfRule type="expression" dxfId="1981" priority="463">
      <formula>$F70="RO-V"</formula>
    </cfRule>
    <cfRule type="expression" dxfId="1980" priority="464">
      <formula>$F70="RO-Z"</formula>
    </cfRule>
    <cfRule type="expression" dxfId="1979" priority="465">
      <formula>$F70="RO-1"</formula>
    </cfRule>
    <cfRule type="expression" dxfId="1978" priority="466">
      <formula>$F70="RO-2"</formula>
    </cfRule>
    <cfRule type="expression" dxfId="1977" priority="467">
      <formula>$F70="RO-3"</formula>
    </cfRule>
    <cfRule type="expression" dxfId="1976" priority="468">
      <formula>$F70="Nic"</formula>
    </cfRule>
    <cfRule type="expression" dxfId="1975" priority="469">
      <formula>$F70="RO-V"</formula>
    </cfRule>
    <cfRule type="expression" dxfId="1974" priority="470">
      <formula>$F70="RO-Z"</formula>
    </cfRule>
    <cfRule type="expression" dxfId="1973" priority="471">
      <formula>$F70="RO-1"</formula>
    </cfRule>
    <cfRule type="expression" dxfId="1972" priority="472">
      <formula>$F70="RO-2"</formula>
    </cfRule>
    <cfRule type="expression" dxfId="1971" priority="473">
      <formula>$F70="RO-3"</formula>
    </cfRule>
    <cfRule type="expression" dxfId="1970" priority="1789">
      <formula>$F70="RO-2"</formula>
    </cfRule>
    <cfRule type="expression" dxfId="1969" priority="1788">
      <formula>$F70="RO-1"</formula>
    </cfRule>
    <cfRule type="expression" dxfId="1968" priority="454">
      <formula>$F70="RO-Z"</formula>
    </cfRule>
    <cfRule type="expression" dxfId="1967" priority="1787">
      <formula>$F70="RO-Z"</formula>
    </cfRule>
    <cfRule type="expression" dxfId="1966" priority="1786">
      <formula>$F70="RO-V"</formula>
    </cfRule>
    <cfRule type="expression" dxfId="1965" priority="1785">
      <formula>$F70="Nic"</formula>
    </cfRule>
    <cfRule type="expression" dxfId="1964" priority="1784">
      <formula>$F70="RO-3"</formula>
    </cfRule>
    <cfRule type="expression" dxfId="1963" priority="1783">
      <formula>$F70="RO-2"</formula>
    </cfRule>
    <cfRule type="expression" dxfId="1962" priority="1782">
      <formula>$F70="RO-1"</formula>
    </cfRule>
    <cfRule type="expression" dxfId="1961" priority="1781">
      <formula>$F70="RO-Z"</formula>
    </cfRule>
    <cfRule type="expression" dxfId="1960" priority="1780">
      <formula>$F70="RO-V"</formula>
    </cfRule>
    <cfRule type="expression" dxfId="1959" priority="1779">
      <formula>$F70="Nic"</formula>
    </cfRule>
    <cfRule type="expression" dxfId="1958" priority="1778">
      <formula>$F70="RO-3"</formula>
    </cfRule>
    <cfRule type="expression" dxfId="1957" priority="1777">
      <formula>$F70="RO-2"</formula>
    </cfRule>
    <cfRule type="expression" dxfId="1956" priority="1776">
      <formula>$F70="RO-1"</formula>
    </cfRule>
    <cfRule type="expression" dxfId="1955" priority="1775">
      <formula>$F70="RO-Z"</formula>
    </cfRule>
    <cfRule type="expression" dxfId="1954" priority="1774">
      <formula>$F70="RO-V"</formula>
    </cfRule>
    <cfRule type="expression" dxfId="1953" priority="763">
      <formula>$F70="RO-Z"</formula>
    </cfRule>
    <cfRule type="expression" dxfId="1952" priority="764">
      <formula>$F70="RO-1"</formula>
    </cfRule>
    <cfRule type="expression" dxfId="1951" priority="765">
      <formula>$F70="RO-2"</formula>
    </cfRule>
    <cfRule type="expression" dxfId="1950" priority="766">
      <formula>$F70="RO-3"</formula>
    </cfRule>
    <cfRule type="expression" dxfId="1949" priority="767">
      <formula>$F70="RO-Z"</formula>
    </cfRule>
    <cfRule type="expression" dxfId="1948" priority="768">
      <formula>$F70="RO-1"</formula>
    </cfRule>
    <cfRule type="expression" dxfId="1947" priority="769">
      <formula>$F70="RO-2"</formula>
    </cfRule>
    <cfRule type="expression" dxfId="1946" priority="770">
      <formula>$F70="RO-3"</formula>
    </cfRule>
    <cfRule type="expression" dxfId="1945" priority="771">
      <formula>$F70="RO-Z"</formula>
    </cfRule>
    <cfRule type="expression" dxfId="1944" priority="772">
      <formula>$F70="RO-1"</formula>
    </cfRule>
    <cfRule type="expression" dxfId="1943" priority="773">
      <formula>$F70="RO-2"</formula>
    </cfRule>
    <cfRule type="expression" dxfId="1942" priority="774">
      <formula>$F70="RO-3"</formula>
    </cfRule>
    <cfRule type="expression" dxfId="1941" priority="775">
      <formula>$F70="RO-Z"</formula>
    </cfRule>
    <cfRule type="expression" dxfId="1940" priority="776">
      <formula>$F70="RO-1"</formula>
    </cfRule>
    <cfRule type="expression" dxfId="1939" priority="777">
      <formula>$F70="RO-2"</formula>
    </cfRule>
    <cfRule type="expression" dxfId="1938" priority="180">
      <formula>$F70="RO-3"</formula>
    </cfRule>
    <cfRule type="expression" dxfId="1937" priority="179">
      <formula>$F70="RO-2"</formula>
    </cfRule>
    <cfRule type="expression" dxfId="1936" priority="178">
      <formula>$F70="RO-1"</formula>
    </cfRule>
    <cfRule type="expression" dxfId="1935" priority="177">
      <formula>$F70="RO-Z"</formula>
    </cfRule>
    <cfRule type="expression" dxfId="1934" priority="176">
      <formula>$F70="RO-V"</formula>
    </cfRule>
    <cfRule type="expression" dxfId="1933" priority="175">
      <formula>$F70="Nic"</formula>
    </cfRule>
    <cfRule type="expression" dxfId="1932" priority="174">
      <formula>$F70="RO-3"</formula>
    </cfRule>
    <cfRule type="expression" dxfId="1931" priority="173">
      <formula>$F70="RO-2"</formula>
    </cfRule>
    <cfRule type="expression" dxfId="1930" priority="172">
      <formula>$F70="RO-1"</formula>
    </cfRule>
    <cfRule type="expression" dxfId="1929" priority="171">
      <formula>$F70="RO-Z"</formula>
    </cfRule>
    <cfRule type="expression" dxfId="1928" priority="170">
      <formula>$F70="RO-V"</formula>
    </cfRule>
    <cfRule type="expression" dxfId="1927" priority="169">
      <formula>$F70="Nic"</formula>
    </cfRule>
    <cfRule type="expression" dxfId="1926" priority="168">
      <formula>$F70="RO-3"</formula>
    </cfRule>
    <cfRule type="expression" dxfId="1925" priority="167">
      <formula>$F70="RO-2"</formula>
    </cfRule>
    <cfRule type="expression" dxfId="1924" priority="166">
      <formula>$F70="RO-1"</formula>
    </cfRule>
    <cfRule type="expression" dxfId="1923" priority="156">
      <formula>$F70="RO-1"</formula>
    </cfRule>
  </conditionalFormatting>
  <conditionalFormatting sqref="E74:E82">
    <cfRule type="expression" dxfId="1922" priority="101">
      <formula>$F74="RO-Z"</formula>
    </cfRule>
    <cfRule type="expression" dxfId="1921" priority="100">
      <formula>$F74="RO-V"</formula>
    </cfRule>
    <cfRule type="expression" dxfId="1920" priority="99">
      <formula>$F74="Nic"</formula>
    </cfRule>
    <cfRule type="expression" dxfId="1919" priority="98">
      <formula>$F74="RO-3"</formula>
    </cfRule>
    <cfRule type="expression" dxfId="1918" priority="97">
      <formula>$F74="RO-2"</formula>
    </cfRule>
    <cfRule type="expression" dxfId="1917" priority="96">
      <formula>$F74="RO-1"</formula>
    </cfRule>
    <cfRule type="expression" dxfId="1916" priority="95">
      <formula>$F74="RO-Z"</formula>
    </cfRule>
    <cfRule type="expression" dxfId="1915" priority="94">
      <formula>$F74="RO-V"</formula>
    </cfRule>
    <cfRule type="expression" dxfId="1914" priority="93">
      <formula>$F74="Nic"</formula>
    </cfRule>
    <cfRule type="expression" dxfId="1913" priority="1730">
      <formula>$F74="RO-Z"</formula>
    </cfRule>
    <cfRule type="expression" dxfId="1912" priority="2378">
      <formula>$F74="RO-3"</formula>
    </cfRule>
    <cfRule type="expression" dxfId="1911" priority="2377">
      <formula>$F74="RO-2"</formula>
    </cfRule>
    <cfRule type="expression" dxfId="1910" priority="2376">
      <formula>$F74="RO-1"</formula>
    </cfRule>
    <cfRule type="expression" dxfId="1909" priority="2375">
      <formula>$F74="RO-Z"</formula>
    </cfRule>
    <cfRule type="expression" dxfId="1908" priority="2374">
      <formula>$F74="RO-V"</formula>
    </cfRule>
    <cfRule type="expression" dxfId="1907" priority="2373">
      <formula>$F74="Nic"</formula>
    </cfRule>
    <cfRule type="expression" dxfId="1906" priority="2362">
      <formula>$F74="RO-3"</formula>
    </cfRule>
    <cfRule type="expression" dxfId="1905" priority="2361">
      <formula>$F74="RO-2"</formula>
    </cfRule>
    <cfRule type="expression" dxfId="1904" priority="2360">
      <formula>$F74="RO-1"</formula>
    </cfRule>
    <cfRule type="expression" dxfId="1903" priority="2359">
      <formula>$F74="RO-Z"</formula>
    </cfRule>
    <cfRule type="expression" dxfId="1902" priority="2358">
      <formula>$F74="RO-V"</formula>
    </cfRule>
    <cfRule type="expression" dxfId="1901" priority="2357">
      <formula>$F74="Nic"</formula>
    </cfRule>
    <cfRule type="expression" dxfId="1900" priority="2356">
      <formula>$F74="RO-3"</formula>
    </cfRule>
    <cfRule type="expression" dxfId="1899" priority="2355">
      <formula>$F74="RO-2"</formula>
    </cfRule>
    <cfRule type="expression" dxfId="1898" priority="2354">
      <formula>$F74="RO-1"</formula>
    </cfRule>
    <cfRule type="expression" dxfId="1897" priority="2353">
      <formula>$F74="RO-Z"</formula>
    </cfRule>
    <cfRule type="expression" dxfId="1896" priority="2352">
      <formula>$F74="RO-V"</formula>
    </cfRule>
    <cfRule type="expression" dxfId="1895" priority="2351">
      <formula>$F74="Nic"</formula>
    </cfRule>
    <cfRule type="expression" dxfId="1894" priority="2061">
      <formula>$F74="RO-3"</formula>
    </cfRule>
    <cfRule type="expression" dxfId="1893" priority="2060">
      <formula>$F74="RO-2"</formula>
    </cfRule>
    <cfRule type="expression" dxfId="1892" priority="2059">
      <formula>$F74="RO-1"</formula>
    </cfRule>
    <cfRule type="expression" dxfId="1891" priority="2058">
      <formula>$F74="RO-Z"</formula>
    </cfRule>
    <cfRule type="expression" dxfId="1890" priority="2057">
      <formula>$F74="RO-V"</formula>
    </cfRule>
    <cfRule type="expression" dxfId="1889" priority="2056">
      <formula>$F74="Nic"</formula>
    </cfRule>
    <cfRule type="expression" dxfId="1888" priority="2045">
      <formula>$F74="RO-3"</formula>
    </cfRule>
    <cfRule type="expression" dxfId="1887" priority="2044">
      <formula>$F74="RO-2"</formula>
    </cfRule>
    <cfRule type="expression" dxfId="1886" priority="2043">
      <formula>$F74="RO-1"</formula>
    </cfRule>
    <cfRule type="expression" dxfId="1885" priority="2042">
      <formula>$F74="RO-Z"</formula>
    </cfRule>
    <cfRule type="expression" dxfId="1884" priority="2041">
      <formula>$F74="RO-V"</formula>
    </cfRule>
    <cfRule type="expression" dxfId="1883" priority="2040">
      <formula>$F74="Nic"</formula>
    </cfRule>
    <cfRule type="expression" dxfId="1882" priority="2039">
      <formula>$F74="RO-3"</formula>
    </cfRule>
    <cfRule type="expression" dxfId="1881" priority="2038">
      <formula>$F74="RO-2"</formula>
    </cfRule>
    <cfRule type="expression" dxfId="1880" priority="2037">
      <formula>$F74="RO-1"</formula>
    </cfRule>
    <cfRule type="expression" dxfId="1879" priority="2036">
      <formula>$F74="RO-Z"</formula>
    </cfRule>
    <cfRule type="expression" dxfId="1878" priority="2035">
      <formula>$F74="RO-V"</formula>
    </cfRule>
    <cfRule type="expression" dxfId="1877" priority="2034">
      <formula>$F74="Nic"</formula>
    </cfRule>
    <cfRule type="expression" dxfId="1876" priority="1731">
      <formula>$F74="RO-1"</formula>
    </cfRule>
    <cfRule type="expression" dxfId="1875" priority="1749">
      <formula>$F74="RO-3"</formula>
    </cfRule>
    <cfRule type="expression" dxfId="1874" priority="1748">
      <formula>$F74="RO-2"</formula>
    </cfRule>
    <cfRule type="expression" dxfId="1873" priority="1747">
      <formula>$F74="RO-1"</formula>
    </cfRule>
    <cfRule type="expression" dxfId="1872" priority="1746">
      <formula>$F74="RO-Z"</formula>
    </cfRule>
    <cfRule type="expression" dxfId="1871" priority="1745">
      <formula>$F74="RO-V"</formula>
    </cfRule>
    <cfRule type="expression" dxfId="1870" priority="1744">
      <formula>$F74="Nic"</formula>
    </cfRule>
    <cfRule type="expression" dxfId="1869" priority="1729">
      <formula>$F74="RO-V"</formula>
    </cfRule>
    <cfRule type="expression" dxfId="1868" priority="1728">
      <formula>$F74="Nic"</formula>
    </cfRule>
    <cfRule type="expression" dxfId="1867" priority="1727">
      <formula>$F74="RO-3"</formula>
    </cfRule>
    <cfRule type="expression" dxfId="1866" priority="1726">
      <formula>$F74="RO-2"</formula>
    </cfRule>
    <cfRule type="expression" dxfId="1865" priority="1725">
      <formula>$F74="RO-1"</formula>
    </cfRule>
    <cfRule type="expression" dxfId="1864" priority="1724">
      <formula>$F74="RO-Z"</formula>
    </cfRule>
    <cfRule type="expression" dxfId="1863" priority="1723">
      <formula>$F74="RO-V"</formula>
    </cfRule>
    <cfRule type="expression" dxfId="1862" priority="1722">
      <formula>$F74="Nic"</formula>
    </cfRule>
    <cfRule type="expression" dxfId="1861" priority="762">
      <formula>$F74="RO-3"</formula>
    </cfRule>
    <cfRule type="expression" dxfId="1860" priority="761">
      <formula>$F74="RO-2"</formula>
    </cfRule>
    <cfRule type="expression" dxfId="1859" priority="760">
      <formula>$F74="RO-1"</formula>
    </cfRule>
    <cfRule type="expression" dxfId="1858" priority="759">
      <formula>$F74="RO-Z"</formula>
    </cfRule>
    <cfRule type="expression" dxfId="1857" priority="758">
      <formula>$F74="RO-V"</formula>
    </cfRule>
    <cfRule type="expression" dxfId="1856" priority="757">
      <formula>$F74="Nic"</formula>
    </cfRule>
    <cfRule type="expression" dxfId="1855" priority="746">
      <formula>$F74="RO-3"</formula>
    </cfRule>
    <cfRule type="expression" dxfId="1854" priority="745">
      <formula>$F74="RO-2"</formula>
    </cfRule>
    <cfRule type="expression" dxfId="1853" priority="744">
      <formula>$F74="RO-1"</formula>
    </cfRule>
    <cfRule type="expression" dxfId="1852" priority="743">
      <formula>$F74="RO-Z"</formula>
    </cfRule>
    <cfRule type="expression" dxfId="1851" priority="742">
      <formula>$F74="RO-V"</formula>
    </cfRule>
    <cfRule type="expression" dxfId="1850" priority="741">
      <formula>$F74="Nic"</formula>
    </cfRule>
    <cfRule type="expression" dxfId="1849" priority="740">
      <formula>$F74="RO-3"</formula>
    </cfRule>
    <cfRule type="expression" dxfId="1848" priority="739">
      <formula>$F74="RO-2"</formula>
    </cfRule>
    <cfRule type="expression" dxfId="1847" priority="738">
      <formula>$F74="RO-1"</formula>
    </cfRule>
    <cfRule type="expression" dxfId="1846" priority="737">
      <formula>$F74="RO-Z"</formula>
    </cfRule>
    <cfRule type="expression" dxfId="1845" priority="736">
      <formula>$F74="RO-V"</formula>
    </cfRule>
    <cfRule type="expression" dxfId="1844" priority="735">
      <formula>$F74="Nic"</formula>
    </cfRule>
    <cfRule type="expression" dxfId="1843" priority="441">
      <formula>$F74="RO-3"</formula>
    </cfRule>
    <cfRule type="expression" dxfId="1842" priority="440">
      <formula>$F74="RO-2"</formula>
    </cfRule>
    <cfRule type="expression" dxfId="1841" priority="439">
      <formula>$F74="RO-1"</formula>
    </cfRule>
    <cfRule type="expression" dxfId="1840" priority="438">
      <formula>$F74="RO-Z"</formula>
    </cfRule>
    <cfRule type="expression" dxfId="1839" priority="437">
      <formula>$F74="RO-V"</formula>
    </cfRule>
    <cfRule type="expression" dxfId="1838" priority="436">
      <formula>$F74="Nic"</formula>
    </cfRule>
    <cfRule type="expression" dxfId="1837" priority="425">
      <formula>$F74="RO-3"</formula>
    </cfRule>
    <cfRule type="expression" dxfId="1836" priority="424">
      <formula>$F74="RO-2"</formula>
    </cfRule>
    <cfRule type="expression" dxfId="1835" priority="423">
      <formula>$F74="RO-1"</formula>
    </cfRule>
    <cfRule type="expression" dxfId="1834" priority="422">
      <formula>$F74="RO-Z"</formula>
    </cfRule>
    <cfRule type="expression" dxfId="1833" priority="421">
      <formula>$F74="RO-V"</formula>
    </cfRule>
    <cfRule type="expression" dxfId="1832" priority="420">
      <formula>$F74="Nic"</formula>
    </cfRule>
    <cfRule type="expression" dxfId="1831" priority="419">
      <formula>$F74="RO-3"</formula>
    </cfRule>
    <cfRule type="expression" dxfId="1830" priority="418">
      <formula>$F74="RO-2"</formula>
    </cfRule>
    <cfRule type="expression" dxfId="1829" priority="417">
      <formula>$F74="RO-1"</formula>
    </cfRule>
    <cfRule type="expression" dxfId="1828" priority="416">
      <formula>$F74="RO-Z"</formula>
    </cfRule>
    <cfRule type="expression" dxfId="1827" priority="415">
      <formula>$F74="RO-V"</formula>
    </cfRule>
    <cfRule type="expression" dxfId="1826" priority="414">
      <formula>$F74="Nic"</formula>
    </cfRule>
    <cfRule type="expression" dxfId="1825" priority="120">
      <formula>$F74="RO-3"</formula>
    </cfRule>
    <cfRule type="expression" dxfId="1824" priority="119">
      <formula>$F74="RO-2"</formula>
    </cfRule>
    <cfRule type="expression" dxfId="1823" priority="118">
      <formula>$F74="RO-1"</formula>
    </cfRule>
    <cfRule type="expression" dxfId="1822" priority="117">
      <formula>$F74="RO-Z"</formula>
    </cfRule>
    <cfRule type="expression" dxfId="1821" priority="116">
      <formula>$F74="RO-V"</formula>
    </cfRule>
    <cfRule type="expression" dxfId="1820" priority="115">
      <formula>$F74="Nic"</formula>
    </cfRule>
    <cfRule type="expression" dxfId="1819" priority="104">
      <formula>$F74="RO-3"</formula>
    </cfRule>
    <cfRule type="expression" dxfId="1818" priority="103">
      <formula>$F74="RO-2"</formula>
    </cfRule>
    <cfRule type="expression" dxfId="1817" priority="102">
      <formula>$F74="RO-1"</formula>
    </cfRule>
    <cfRule type="expression" dxfId="1816" priority="1733">
      <formula>$F74="RO-3"</formula>
    </cfRule>
    <cfRule type="expression" dxfId="1815" priority="1732">
      <formula>$F74="RO-2"</formula>
    </cfRule>
  </conditionalFormatting>
  <conditionalFormatting sqref="E74:E88">
    <cfRule type="expression" dxfId="1814" priority="2026">
      <formula>$F74="RO-2"</formula>
    </cfRule>
    <cfRule type="expression" dxfId="1813" priority="754">
      <formula>$F74="RO-1"</formula>
    </cfRule>
    <cfRule type="expression" dxfId="1812" priority="753">
      <formula>$F74="RO-Z"</formula>
    </cfRule>
    <cfRule type="expression" dxfId="1811" priority="752">
      <formula>$F74="RO-V"</formula>
    </cfRule>
    <cfRule type="expression" dxfId="1810" priority="751">
      <formula>$F74="Nic"</formula>
    </cfRule>
    <cfRule type="expression" dxfId="1809" priority="430">
      <formula>$F74="Nic"</formula>
    </cfRule>
    <cfRule type="expression" dxfId="1808" priority="88">
      <formula>$F74="RO-V"</formula>
    </cfRule>
    <cfRule type="expression" dxfId="1807" priority="404">
      <formula>$F74="RO-Z"</formula>
    </cfRule>
    <cfRule type="expression" dxfId="1806" priority="2055">
      <formula>$F74="RO-3"</formula>
    </cfRule>
    <cfRule type="expression" dxfId="1805" priority="2054">
      <formula>$F74="RO-2"</formula>
    </cfRule>
    <cfRule type="expression" dxfId="1804" priority="2053">
      <formula>$F74="RO-1"</formula>
    </cfRule>
    <cfRule type="expression" dxfId="1803" priority="2052">
      <formula>$F74="RO-Z"</formula>
    </cfRule>
    <cfRule type="expression" dxfId="1802" priority="2051">
      <formula>$F74="RO-V"</formula>
    </cfRule>
    <cfRule type="expression" dxfId="1801" priority="2050">
      <formula>$F74="Nic"</formula>
    </cfRule>
    <cfRule type="expression" dxfId="1800" priority="405">
      <formula>$F74="RO-1"</formula>
    </cfRule>
    <cfRule type="expression" dxfId="1799" priority="406">
      <formula>$F74="RO-2"</formula>
    </cfRule>
    <cfRule type="expression" dxfId="1798" priority="113">
      <formula>$F74="RO-2"</formula>
    </cfRule>
    <cfRule type="expression" dxfId="1797" priority="407">
      <formula>$F74="RO-3"</formula>
    </cfRule>
    <cfRule type="expression" dxfId="1796" priority="734">
      <formula>$F74="RO-3"</formula>
    </cfRule>
    <cfRule type="expression" dxfId="1795" priority="733">
      <formula>$F74="RO-2"</formula>
    </cfRule>
    <cfRule type="expression" dxfId="1794" priority="732">
      <formula>$F74="RO-1"</formula>
    </cfRule>
    <cfRule type="expression" dxfId="1793" priority="2372">
      <formula>$F74="RO-3"</formula>
    </cfRule>
    <cfRule type="expression" dxfId="1792" priority="2371">
      <formula>$F74="RO-2"</formula>
    </cfRule>
    <cfRule type="expression" dxfId="1791" priority="2370">
      <formula>$F74="RO-1"</formula>
    </cfRule>
    <cfRule type="expression" dxfId="1790" priority="2369">
      <formula>$F74="RO-Z"</formula>
    </cfRule>
    <cfRule type="expression" dxfId="1789" priority="2368">
      <formula>$F74="RO-V"</formula>
    </cfRule>
    <cfRule type="expression" dxfId="1788" priority="2367">
      <formula>$F74="Nic"</formula>
    </cfRule>
    <cfRule type="expression" dxfId="1787" priority="408">
      <formula>$F74="Nic"</formula>
    </cfRule>
    <cfRule type="expression" dxfId="1786" priority="409">
      <formula>$F74="RO-V"</formula>
    </cfRule>
    <cfRule type="expression" dxfId="1785" priority="410">
      <formula>$F74="RO-Z"</formula>
    </cfRule>
    <cfRule type="expression" dxfId="1784" priority="2033">
      <formula>$F74="RO-3"</formula>
    </cfRule>
    <cfRule type="expression" dxfId="1783" priority="2032">
      <formula>$F74="RO-2"</formula>
    </cfRule>
    <cfRule type="expression" dxfId="1782" priority="2031">
      <formula>$F74="RO-1"</formula>
    </cfRule>
    <cfRule type="expression" dxfId="1781" priority="2030">
      <formula>$F74="RO-Z"</formula>
    </cfRule>
    <cfRule type="expression" dxfId="1780" priority="2029">
      <formula>$F74="RO-V"</formula>
    </cfRule>
    <cfRule type="expression" dxfId="1779" priority="2028">
      <formula>$F74="Nic"</formula>
    </cfRule>
    <cfRule type="expression" dxfId="1778" priority="2027">
      <formula>$F74="RO-3"</formula>
    </cfRule>
    <cfRule type="expression" dxfId="1777" priority="411">
      <formula>$F74="RO-1"</formula>
    </cfRule>
    <cfRule type="expression" dxfId="1776" priority="731">
      <formula>$F74="RO-Z"</formula>
    </cfRule>
    <cfRule type="expression" dxfId="1775" priority="2024">
      <formula>$F74="RO-Z"</formula>
    </cfRule>
    <cfRule type="expression" dxfId="1774" priority="2023">
      <formula>$F74="RO-V"</formula>
    </cfRule>
    <cfRule type="expression" dxfId="1773" priority="2022">
      <formula>$F74="Nic"</formula>
    </cfRule>
    <cfRule type="expression" dxfId="1772" priority="412">
      <formula>$F74="RO-2"</formula>
    </cfRule>
    <cfRule type="expression" dxfId="1771" priority="413">
      <formula>$F74="RO-3"</formula>
    </cfRule>
    <cfRule type="expression" dxfId="1770" priority="114">
      <formula>$F74="RO-3"</formula>
    </cfRule>
    <cfRule type="expression" dxfId="1769" priority="89">
      <formula>$F74="RO-Z"</formula>
    </cfRule>
    <cfRule type="expression" dxfId="1768" priority="90">
      <formula>$F74="RO-1"</formula>
    </cfRule>
    <cfRule type="expression" dxfId="1767" priority="91">
      <formula>$F74="RO-2"</formula>
    </cfRule>
    <cfRule type="expression" dxfId="1766" priority="730">
      <formula>$F74="RO-V"</formula>
    </cfRule>
    <cfRule type="expression" dxfId="1765" priority="729">
      <formula>$F74="Nic"</formula>
    </cfRule>
    <cfRule type="expression" dxfId="1764" priority="728">
      <formula>$F74="RO-3"</formula>
    </cfRule>
    <cfRule type="expression" dxfId="1763" priority="727">
      <formula>$F74="RO-2"</formula>
    </cfRule>
    <cfRule type="expression" dxfId="1762" priority="726">
      <formula>$F74="RO-1"</formula>
    </cfRule>
    <cfRule type="expression" dxfId="1761" priority="725">
      <formula>$F74="RO-Z"</formula>
    </cfRule>
    <cfRule type="expression" dxfId="1760" priority="724">
      <formula>$F74="RO-V"</formula>
    </cfRule>
    <cfRule type="expression" dxfId="1759" priority="723">
      <formula>$F74="Nic"</formula>
    </cfRule>
    <cfRule type="expression" dxfId="1758" priority="92">
      <formula>$F74="RO-3"</formula>
    </cfRule>
    <cfRule type="expression" dxfId="1757" priority="109">
      <formula>$F74="Nic"</formula>
    </cfRule>
    <cfRule type="expression" dxfId="1756" priority="110">
      <formula>$F74="RO-V"</formula>
    </cfRule>
    <cfRule type="expression" dxfId="1755" priority="111">
      <formula>$F74="RO-Z"</formula>
    </cfRule>
    <cfRule type="expression" dxfId="1754" priority="112">
      <formula>$F74="RO-1"</formula>
    </cfRule>
    <cfRule type="expression" dxfId="1753" priority="81">
      <formula>$F74="Nic"</formula>
    </cfRule>
    <cfRule type="expression" dxfId="1752" priority="82">
      <formula>$F74="RO-V"</formula>
    </cfRule>
    <cfRule type="expression" dxfId="1751" priority="83">
      <formula>$F74="RO-Z"</formula>
    </cfRule>
    <cfRule type="expression" dxfId="1750" priority="84">
      <formula>$F74="RO-1"</formula>
    </cfRule>
    <cfRule type="expression" dxfId="1749" priority="85">
      <formula>$F74="RO-2"</formula>
    </cfRule>
    <cfRule type="expression" dxfId="1748" priority="86">
      <formula>$F74="RO-3"</formula>
    </cfRule>
    <cfRule type="expression" dxfId="1747" priority="755">
      <formula>$F74="RO-2"</formula>
    </cfRule>
    <cfRule type="expression" dxfId="1746" priority="756">
      <formula>$F74="RO-3"</formula>
    </cfRule>
    <cfRule type="expression" dxfId="1745" priority="1711">
      <formula>$F74="RO-V"</formula>
    </cfRule>
    <cfRule type="expression" dxfId="1744" priority="1712">
      <formula>$F74="RO-Z"</formula>
    </cfRule>
    <cfRule type="expression" dxfId="1743" priority="2025">
      <formula>$F74="RO-1"</formula>
    </cfRule>
    <cfRule type="expression" dxfId="1742" priority="1710">
      <formula>$F74="Nic"</formula>
    </cfRule>
    <cfRule type="expression" dxfId="1741" priority="1713">
      <formula>$F74="RO-1"</formula>
    </cfRule>
    <cfRule type="expression" dxfId="1740" priority="1714">
      <formula>$F74="RO-2"</formula>
    </cfRule>
    <cfRule type="expression" dxfId="1739" priority="1715">
      <formula>$F74="RO-3"</formula>
    </cfRule>
    <cfRule type="expression" dxfId="1738" priority="1716">
      <formula>$F74="Nic"</formula>
    </cfRule>
    <cfRule type="expression" dxfId="1737" priority="1717">
      <formula>$F74="RO-V"</formula>
    </cfRule>
    <cfRule type="expression" dxfId="1736" priority="1718">
      <formula>$F74="RO-Z"</formula>
    </cfRule>
    <cfRule type="expression" dxfId="1735" priority="1719">
      <formula>$F74="RO-1"</formula>
    </cfRule>
    <cfRule type="expression" dxfId="1734" priority="1720">
      <formula>$F74="RO-2"</formula>
    </cfRule>
    <cfRule type="expression" dxfId="1733" priority="1721">
      <formula>$F74="RO-3"</formula>
    </cfRule>
    <cfRule type="expression" dxfId="1732" priority="1743">
      <formula>$F74="RO-3"</formula>
    </cfRule>
    <cfRule type="expression" dxfId="1731" priority="1742">
      <formula>$F74="RO-2"</formula>
    </cfRule>
    <cfRule type="expression" dxfId="1730" priority="1741">
      <formula>$F74="RO-1"</formula>
    </cfRule>
    <cfRule type="expression" dxfId="1729" priority="1740">
      <formula>$F74="RO-Z"</formula>
    </cfRule>
    <cfRule type="expression" dxfId="1728" priority="2350">
      <formula>$F74="RO-3"</formula>
    </cfRule>
    <cfRule type="expression" dxfId="1727" priority="434">
      <formula>$F74="RO-2"</formula>
    </cfRule>
    <cfRule type="expression" dxfId="1726" priority="2349">
      <formula>$F74="RO-2"</formula>
    </cfRule>
    <cfRule type="expression" dxfId="1725" priority="2348">
      <formula>$F74="RO-1"</formula>
    </cfRule>
    <cfRule type="expression" dxfId="1724" priority="2347">
      <formula>$F74="RO-Z"</formula>
    </cfRule>
    <cfRule type="expression" dxfId="1723" priority="2346">
      <formula>$F74="RO-V"</formula>
    </cfRule>
    <cfRule type="expression" dxfId="1722" priority="2345">
      <formula>$F74="Nic"</formula>
    </cfRule>
    <cfRule type="expression" dxfId="1721" priority="2344">
      <formula>$F74="RO-3"</formula>
    </cfRule>
    <cfRule type="expression" dxfId="1720" priority="2343">
      <formula>$F74="RO-2"</formula>
    </cfRule>
    <cfRule type="expression" dxfId="1719" priority="87">
      <formula>$F74="Nic"</formula>
    </cfRule>
    <cfRule type="expression" dxfId="1718" priority="2342">
      <formula>$F74="RO-1"</formula>
    </cfRule>
    <cfRule type="expression" dxfId="1717" priority="2341">
      <formula>$F74="RO-Z"</formula>
    </cfRule>
    <cfRule type="expression" dxfId="1716" priority="2340">
      <formula>$F74="RO-V"</formula>
    </cfRule>
    <cfRule type="expression" dxfId="1715" priority="2339">
      <formula>$F74="Nic"</formula>
    </cfRule>
    <cfRule type="expression" dxfId="1714" priority="1739">
      <formula>$F74="RO-V"</formula>
    </cfRule>
    <cfRule type="expression" dxfId="1713" priority="1738">
      <formula>$F74="Nic"</formula>
    </cfRule>
    <cfRule type="expression" dxfId="1712" priority="402">
      <formula>$F74="Nic"</formula>
    </cfRule>
    <cfRule type="expression" dxfId="1711" priority="403">
      <formula>$F74="RO-V"</formula>
    </cfRule>
    <cfRule type="expression" dxfId="1710" priority="435">
      <formula>$F74="RO-3"</formula>
    </cfRule>
    <cfRule type="expression" dxfId="1709" priority="433">
      <formula>$F74="RO-1"</formula>
    </cfRule>
    <cfRule type="expression" dxfId="1708" priority="432">
      <formula>$F74="RO-Z"</formula>
    </cfRule>
    <cfRule type="expression" dxfId="1707" priority="431">
      <formula>$F74="RO-V"</formula>
    </cfRule>
  </conditionalFormatting>
  <conditionalFormatting sqref="E75:E82">
    <cfRule type="expression" dxfId="1706" priority="750">
      <formula>$F75="RO-3"</formula>
    </cfRule>
    <cfRule type="expression" dxfId="1705" priority="749">
      <formula>$F75="RO-2"</formula>
    </cfRule>
    <cfRule type="expression" dxfId="1704" priority="748">
      <formula>$F75="RO-1"</formula>
    </cfRule>
    <cfRule type="expression" dxfId="1703" priority="2049">
      <formula>$F75="RO-3"</formula>
    </cfRule>
    <cfRule type="expression" dxfId="1702" priority="2048">
      <formula>$F75="RO-2"</formula>
    </cfRule>
    <cfRule type="expression" dxfId="1701" priority="2047">
      <formula>$F75="RO-1"</formula>
    </cfRule>
    <cfRule type="expression" dxfId="1700" priority="747">
      <formula>$F75="RO-Z"</formula>
    </cfRule>
    <cfRule type="expression" dxfId="1699" priority="2366">
      <formula>$F75="RO-3"</formula>
    </cfRule>
    <cfRule type="expression" dxfId="1698" priority="2365">
      <formula>$F75="RO-2"</formula>
    </cfRule>
    <cfRule type="expression" dxfId="1697" priority="2364">
      <formula>$F75="RO-1"</formula>
    </cfRule>
    <cfRule type="expression" dxfId="1696" priority="2046">
      <formula>$F75="RO-Z"</formula>
    </cfRule>
    <cfRule type="expression" dxfId="1695" priority="2021">
      <formula>$F75="RO-3"</formula>
    </cfRule>
    <cfRule type="expression" dxfId="1694" priority="2020">
      <formula>$F75="RO-2"</formula>
    </cfRule>
    <cfRule type="expression" dxfId="1693" priority="2019">
      <formula>$F75="RO-1"</formula>
    </cfRule>
    <cfRule type="expression" dxfId="1692" priority="2018">
      <formula>$F75="RO-Z"</formula>
    </cfRule>
    <cfRule type="expression" dxfId="1691" priority="2017">
      <formula>$F75="RO-3"</formula>
    </cfRule>
    <cfRule type="expression" dxfId="1690" priority="2016">
      <formula>$F75="RO-2"</formula>
    </cfRule>
    <cfRule type="expression" dxfId="1689" priority="722">
      <formula>$F75="RO-3"</formula>
    </cfRule>
    <cfRule type="expression" dxfId="1688" priority="721">
      <formula>$F75="RO-2"</formula>
    </cfRule>
    <cfRule type="expression" dxfId="1687" priority="720">
      <formula>$F75="RO-1"</formula>
    </cfRule>
    <cfRule type="expression" dxfId="1686" priority="719">
      <formula>$F75="RO-Z"</formula>
    </cfRule>
    <cfRule type="expression" dxfId="1685" priority="718">
      <formula>$F75="RO-3"</formula>
    </cfRule>
    <cfRule type="expression" dxfId="1684" priority="717">
      <formula>$F75="RO-2"</formula>
    </cfRule>
    <cfRule type="expression" dxfId="1683" priority="716">
      <formula>$F75="RO-1"</formula>
    </cfRule>
    <cfRule type="expression" dxfId="1682" priority="715">
      <formula>$F75="RO-Z"</formula>
    </cfRule>
    <cfRule type="expression" dxfId="1681" priority="1702">
      <formula>$F75="RO-Z"</formula>
    </cfRule>
    <cfRule type="expression" dxfId="1680" priority="2015">
      <formula>$F75="RO-1"</formula>
    </cfRule>
    <cfRule type="expression" dxfId="1679" priority="2014">
      <formula>$F75="RO-Z"</formula>
    </cfRule>
    <cfRule type="expression" dxfId="1678" priority="2363">
      <formula>$F75="RO-Z"</formula>
    </cfRule>
    <cfRule type="expression" dxfId="1677" priority="429">
      <formula>$F75="RO-3"</formula>
    </cfRule>
    <cfRule type="expression" dxfId="1676" priority="73">
      <formula>$F75="RO-Z"</formula>
    </cfRule>
    <cfRule type="expression" dxfId="1675" priority="74">
      <formula>$F75="RO-1"</formula>
    </cfRule>
    <cfRule type="expression" dxfId="1674" priority="75">
      <formula>$F75="RO-2"</formula>
    </cfRule>
    <cfRule type="expression" dxfId="1673" priority="76">
      <formula>$F75="RO-3"</formula>
    </cfRule>
    <cfRule type="expression" dxfId="1672" priority="77">
      <formula>$F75="RO-Z"</formula>
    </cfRule>
    <cfRule type="expression" dxfId="1671" priority="78">
      <formula>$F75="RO-1"</formula>
    </cfRule>
    <cfRule type="expression" dxfId="1670" priority="79">
      <formula>$F75="RO-2"</formula>
    </cfRule>
    <cfRule type="expression" dxfId="1669" priority="80">
      <formula>$F75="RO-3"</formula>
    </cfRule>
    <cfRule type="expression" dxfId="1668" priority="105">
      <formula>$F75="RO-Z"</formula>
    </cfRule>
    <cfRule type="expression" dxfId="1667" priority="106">
      <formula>$F75="RO-1"</formula>
    </cfRule>
    <cfRule type="expression" dxfId="1666" priority="107">
      <formula>$F75="RO-2"</formula>
    </cfRule>
    <cfRule type="expression" dxfId="1665" priority="108">
      <formula>$F75="RO-3"</formula>
    </cfRule>
    <cfRule type="expression" dxfId="1664" priority="1707">
      <formula>$F75="RO-1"</formula>
    </cfRule>
    <cfRule type="expression" dxfId="1663" priority="428">
      <formula>$F75="RO-2"</formula>
    </cfRule>
    <cfRule type="expression" dxfId="1662" priority="427">
      <formula>$F75="RO-1"</formula>
    </cfRule>
    <cfRule type="expression" dxfId="1661" priority="426">
      <formula>$F75="RO-Z"</formula>
    </cfRule>
    <cfRule type="expression" dxfId="1660" priority="401">
      <formula>$F75="RO-3"</formula>
    </cfRule>
    <cfRule type="expression" dxfId="1659" priority="400">
      <formula>$F75="RO-2"</formula>
    </cfRule>
    <cfRule type="expression" dxfId="1658" priority="399">
      <formula>$F75="RO-1"</formula>
    </cfRule>
    <cfRule type="expression" dxfId="1657" priority="398">
      <formula>$F75="RO-Z"</formula>
    </cfRule>
    <cfRule type="expression" dxfId="1656" priority="397">
      <formula>$F75="RO-3"</formula>
    </cfRule>
    <cfRule type="expression" dxfId="1655" priority="396">
      <formula>$F75="RO-2"</formula>
    </cfRule>
    <cfRule type="expression" dxfId="1654" priority="395">
      <formula>$F75="RO-1"</formula>
    </cfRule>
    <cfRule type="expression" dxfId="1653" priority="394">
      <formula>$F75="RO-Z"</formula>
    </cfRule>
    <cfRule type="expression" dxfId="1652" priority="2331">
      <formula>$F75="RO-Z"</formula>
    </cfRule>
    <cfRule type="expression" dxfId="1651" priority="2332">
      <formula>$F75="RO-1"</formula>
    </cfRule>
    <cfRule type="expression" dxfId="1650" priority="2333">
      <formula>$F75="RO-2"</formula>
    </cfRule>
    <cfRule type="expression" dxfId="1649" priority="1734">
      <formula>$F75="RO-Z"</formula>
    </cfRule>
    <cfRule type="expression" dxfId="1648" priority="1735">
      <formula>$F75="RO-1"</formula>
    </cfRule>
    <cfRule type="expression" dxfId="1647" priority="1736">
      <formula>$F75="RO-2"</formula>
    </cfRule>
    <cfRule type="expression" dxfId="1646" priority="1737">
      <formula>$F75="RO-3"</formula>
    </cfRule>
    <cfRule type="expression" dxfId="1645" priority="2334">
      <formula>$F75="RO-3"</formula>
    </cfRule>
    <cfRule type="expression" dxfId="1644" priority="2335">
      <formula>$F75="RO-Z"</formula>
    </cfRule>
    <cfRule type="expression" dxfId="1643" priority="2336">
      <formula>$F75="RO-1"</formula>
    </cfRule>
    <cfRule type="expression" dxfId="1642" priority="2337">
      <formula>$F75="RO-2"</formula>
    </cfRule>
    <cfRule type="expression" dxfId="1641" priority="2338">
      <formula>$F75="RO-3"</formula>
    </cfRule>
    <cfRule type="expression" dxfId="1640" priority="1709">
      <formula>$F75="RO-3"</formula>
    </cfRule>
    <cfRule type="expression" dxfId="1639" priority="1708">
      <formula>$F75="RO-2"</formula>
    </cfRule>
    <cfRule type="expression" dxfId="1638" priority="1706">
      <formula>$F75="RO-Z"</formula>
    </cfRule>
    <cfRule type="expression" dxfId="1637" priority="1705">
      <formula>$F75="RO-3"</formula>
    </cfRule>
    <cfRule type="expression" dxfId="1636" priority="1704">
      <formula>$F75="RO-2"</formula>
    </cfRule>
    <cfRule type="expression" dxfId="1635" priority="1703">
      <formula>$F75="RO-1"</formula>
    </cfRule>
  </conditionalFormatting>
  <conditionalFormatting sqref="E75:E88">
    <cfRule type="expression" dxfId="1634" priority="710">
      <formula>$F75="RO-3"</formula>
    </cfRule>
    <cfRule type="expression" dxfId="1633" priority="709">
      <formula>$F75="RO-2"</formula>
    </cfRule>
    <cfRule type="expression" dxfId="1632" priority="708">
      <formula>$F75="RO-1"</formula>
    </cfRule>
    <cfRule type="expression" dxfId="1631" priority="2002">
      <formula>$F75="RO-Z"</formula>
    </cfRule>
    <cfRule type="expression" dxfId="1630" priority="703">
      <formula>$F75="RO-Z"</formula>
    </cfRule>
    <cfRule type="expression" dxfId="1629" priority="704">
      <formula>$F75="RO-1"</formula>
    </cfRule>
    <cfRule type="expression" dxfId="1628" priority="705">
      <formula>$F75="RO-2"</formula>
    </cfRule>
    <cfRule type="expression" dxfId="1627" priority="65">
      <formula>$F75="RO-Z"</formula>
    </cfRule>
    <cfRule type="expression" dxfId="1626" priority="393">
      <formula>$F75="RO-3"</formula>
    </cfRule>
    <cfRule type="expression" dxfId="1625" priority="64">
      <formula>$F75="RO-3"</formula>
    </cfRule>
    <cfRule type="expression" dxfId="1624" priority="392">
      <formula>$F75="RO-2"</formula>
    </cfRule>
    <cfRule type="expression" dxfId="1623" priority="391">
      <formula>$F75="RO-1"</formula>
    </cfRule>
    <cfRule type="expression" dxfId="1622" priority="1694">
      <formula>$F75="RO-Z"</formula>
    </cfRule>
    <cfRule type="expression" dxfId="1621" priority="390">
      <formula>$F75="RO-Z"</formula>
    </cfRule>
    <cfRule type="expression" dxfId="1620" priority="389">
      <formula>$F75="RO-3"</formula>
    </cfRule>
    <cfRule type="expression" dxfId="1619" priority="2326">
      <formula>$F75="RO-3"</formula>
    </cfRule>
    <cfRule type="expression" dxfId="1618" priority="388">
      <formula>$F75="RO-2"</formula>
    </cfRule>
    <cfRule type="expression" dxfId="1617" priority="1701">
      <formula>$F75="RO-3"</formula>
    </cfRule>
    <cfRule type="expression" dxfId="1616" priority="386">
      <formula>$F75="RO-Z"</formula>
    </cfRule>
    <cfRule type="expression" dxfId="1615" priority="385">
      <formula>$F75="RO-3"</formula>
    </cfRule>
    <cfRule type="expression" dxfId="1614" priority="384">
      <formula>$F75="RO-2"</formula>
    </cfRule>
    <cfRule type="expression" dxfId="1613" priority="383">
      <formula>$F75="RO-1"</formula>
    </cfRule>
    <cfRule type="expression" dxfId="1612" priority="382">
      <formula>$F75="RO-Z"</formula>
    </cfRule>
    <cfRule type="expression" dxfId="1611" priority="2319">
      <formula>$F75="RO-Z"</formula>
    </cfRule>
    <cfRule type="expression" dxfId="1610" priority="2320">
      <formula>$F75="RO-1"</formula>
    </cfRule>
    <cfRule type="expression" dxfId="1609" priority="2321">
      <formula>$F75="RO-2"</formula>
    </cfRule>
    <cfRule type="expression" dxfId="1608" priority="2322">
      <formula>$F75="RO-3"</formula>
    </cfRule>
    <cfRule type="expression" dxfId="1607" priority="2323">
      <formula>$F75="RO-Z"</formula>
    </cfRule>
    <cfRule type="expression" dxfId="1606" priority="2324">
      <formula>$F75="RO-1"</formula>
    </cfRule>
    <cfRule type="expression" dxfId="1605" priority="2325">
      <formula>$F75="RO-2"</formula>
    </cfRule>
    <cfRule type="expression" dxfId="1604" priority="1700">
      <formula>$F75="RO-2"</formula>
    </cfRule>
    <cfRule type="expression" dxfId="1603" priority="63">
      <formula>$F75="RO-2"</formula>
    </cfRule>
    <cfRule type="expression" dxfId="1602" priority="62">
      <formula>$F75="RO-1"</formula>
    </cfRule>
    <cfRule type="expression" dxfId="1601" priority="61">
      <formula>$F75="RO-Z"</formula>
    </cfRule>
    <cfRule type="expression" dxfId="1600" priority="1699">
      <formula>$F75="RO-1"</formula>
    </cfRule>
    <cfRule type="expression" dxfId="1599" priority="1698">
      <formula>$F75="RO-Z"</formula>
    </cfRule>
    <cfRule type="expression" dxfId="1598" priority="72">
      <formula>$F75="RO-3"</formula>
    </cfRule>
    <cfRule type="expression" dxfId="1597" priority="71">
      <formula>$F75="RO-2"</formula>
    </cfRule>
    <cfRule type="expression" dxfId="1596" priority="1697">
      <formula>$F75="RO-3"</formula>
    </cfRule>
    <cfRule type="expression" dxfId="1595" priority="1696">
      <formula>$F75="RO-2"</formula>
    </cfRule>
    <cfRule type="expression" dxfId="1594" priority="70">
      <formula>$F75="RO-1"</formula>
    </cfRule>
    <cfRule type="expression" dxfId="1593" priority="69">
      <formula>$F75="RO-Z"</formula>
    </cfRule>
    <cfRule type="expression" dxfId="1592" priority="68">
      <formula>$F75="RO-3"</formula>
    </cfRule>
    <cfRule type="expression" dxfId="1591" priority="67">
      <formula>$F75="RO-2"</formula>
    </cfRule>
    <cfRule type="expression" dxfId="1590" priority="66">
      <formula>$F75="RO-1"</formula>
    </cfRule>
    <cfRule type="expression" dxfId="1589" priority="1695">
      <formula>$F75="RO-1"</formula>
    </cfRule>
    <cfRule type="expression" dxfId="1588" priority="387">
      <formula>$F75="RO-1"</formula>
    </cfRule>
    <cfRule type="expression" dxfId="1587" priority="706">
      <formula>$F75="RO-3"</formula>
    </cfRule>
    <cfRule type="expression" dxfId="1586" priority="707">
      <formula>$F75="RO-Z"</formula>
    </cfRule>
    <cfRule type="expression" dxfId="1585" priority="2013">
      <formula>$F75="RO-3"</formula>
    </cfRule>
    <cfRule type="expression" dxfId="1584" priority="2012">
      <formula>$F75="RO-2"</formula>
    </cfRule>
    <cfRule type="expression" dxfId="1583" priority="2011">
      <formula>$F75="RO-1"</formula>
    </cfRule>
    <cfRule type="expression" dxfId="1582" priority="2010">
      <formula>$F75="RO-Z"</formula>
    </cfRule>
    <cfRule type="expression" dxfId="1581" priority="2009">
      <formula>$F75="RO-3"</formula>
    </cfRule>
    <cfRule type="expression" dxfId="1580" priority="2008">
      <formula>$F75="RO-2"</formula>
    </cfRule>
    <cfRule type="expression" dxfId="1579" priority="2007">
      <formula>$F75="RO-1"</formula>
    </cfRule>
    <cfRule type="expression" dxfId="1578" priority="2006">
      <formula>$F75="RO-Z"</formula>
    </cfRule>
    <cfRule type="expression" dxfId="1577" priority="2005">
      <formula>$F75="RO-3"</formula>
    </cfRule>
    <cfRule type="expression" dxfId="1576" priority="2004">
      <formula>$F75="RO-2"</formula>
    </cfRule>
    <cfRule type="expression" dxfId="1575" priority="2003">
      <formula>$F75="RO-1"</formula>
    </cfRule>
  </conditionalFormatting>
  <conditionalFormatting sqref="E76">
    <cfRule type="expression" dxfId="1574" priority="6273">
      <formula>$F76="RO-2"</formula>
    </cfRule>
    <cfRule type="expression" dxfId="1573" priority="6272">
      <formula>$F76="RO-1"</formula>
    </cfRule>
    <cfRule type="expression" dxfId="1572" priority="6271">
      <formula>$F76="RO-Z"</formula>
    </cfRule>
    <cfRule type="expression" dxfId="1571" priority="6270">
      <formula>$F76="RO-V"</formula>
    </cfRule>
    <cfRule type="expression" dxfId="1570" priority="6269">
      <formula>$F76="Nic"</formula>
    </cfRule>
    <cfRule type="expression" dxfId="1569" priority="6268">
      <formula>$F76="RO-3"</formula>
    </cfRule>
    <cfRule type="expression" dxfId="1568" priority="6267">
      <formula>$F76="RO-2"</formula>
    </cfRule>
    <cfRule type="expression" dxfId="1567" priority="6266">
      <formula>$F76="RO-1"</formula>
    </cfRule>
    <cfRule type="expression" dxfId="1566" priority="6265">
      <formula>$F76="RO-Z"</formula>
    </cfRule>
    <cfRule type="expression" dxfId="1565" priority="6264">
      <formula>$F76="RO-3"</formula>
    </cfRule>
    <cfRule type="expression" dxfId="1564" priority="6263">
      <formula>$F76="RO-2"</formula>
    </cfRule>
    <cfRule type="expression" dxfId="1563" priority="6262">
      <formula>$F76="RO-1"</formula>
    </cfRule>
    <cfRule type="expression" dxfId="1562" priority="6260">
      <formula>$F76="RO-V"</formula>
    </cfRule>
    <cfRule type="expression" dxfId="1561" priority="6259">
      <formula>$F76="Nic"</formula>
    </cfRule>
    <cfRule type="expression" dxfId="1560" priority="6261">
      <formula>$F76="RO-Z"</formula>
    </cfRule>
    <cfRule type="expression" dxfId="1559" priority="4964">
      <formula>$F76="RO-Z"</formula>
    </cfRule>
    <cfRule type="expression" dxfId="1558" priority="4965">
      <formula>$F76="RO-1"</formula>
    </cfRule>
    <cfRule type="expression" dxfId="1557" priority="4966">
      <formula>$F76="RO-2"</formula>
    </cfRule>
    <cfRule type="expression" dxfId="1556" priority="4967">
      <formula>$F76="RO-3"</formula>
    </cfRule>
    <cfRule type="expression" dxfId="1555" priority="4968">
      <formula>$F76="RO-Z"</formula>
    </cfRule>
    <cfRule type="expression" dxfId="1554" priority="4969">
      <formula>$F76="RO-1"</formula>
    </cfRule>
    <cfRule type="expression" dxfId="1553" priority="4970">
      <formula>$F76="RO-2"</formula>
    </cfRule>
    <cfRule type="expression" dxfId="1552" priority="6258">
      <formula>$F76="RO-3"</formula>
    </cfRule>
    <cfRule type="expression" dxfId="1551" priority="6257">
      <formula>$F76="RO-2"</formula>
    </cfRule>
    <cfRule type="expression" dxfId="1550" priority="6256">
      <formula>$F76="RO-1"</formula>
    </cfRule>
    <cfRule type="expression" dxfId="1549" priority="6255">
      <formula>$F76="RO-Z"</formula>
    </cfRule>
    <cfRule type="expression" dxfId="1548" priority="6254">
      <formula>$F76="RO-V"</formula>
    </cfRule>
    <cfRule type="expression" dxfId="1547" priority="6253">
      <formula>$F76="Nic"</formula>
    </cfRule>
    <cfRule type="expression" dxfId="1546" priority="4971">
      <formula>$F76="RO-3"</formula>
    </cfRule>
    <cfRule type="expression" dxfId="1545" priority="4972">
      <formula>$F76="Nic"</formula>
    </cfRule>
    <cfRule type="expression" dxfId="1544" priority="4973">
      <formula>$F76="RO-V"</formula>
    </cfRule>
    <cfRule type="expression" dxfId="1543" priority="4974">
      <formula>$F76="RO-Z"</formula>
    </cfRule>
    <cfRule type="expression" dxfId="1542" priority="4975">
      <formula>$F76="RO-1"</formula>
    </cfRule>
    <cfRule type="expression" dxfId="1541" priority="4976">
      <formula>$F76="RO-2"</formula>
    </cfRule>
    <cfRule type="expression" dxfId="1540" priority="4988">
      <formula>$F76="Nic"</formula>
    </cfRule>
    <cfRule type="expression" dxfId="1539" priority="4989">
      <formula>$F76="RO-V"</formula>
    </cfRule>
    <cfRule type="expression" dxfId="1538" priority="4990">
      <formula>$F76="RO-Z"</formula>
    </cfRule>
    <cfRule type="expression" dxfId="1537" priority="4991">
      <formula>$F76="RO-1"</formula>
    </cfRule>
    <cfRule type="expression" dxfId="1536" priority="4992">
      <formula>$F76="RO-2"</formula>
    </cfRule>
    <cfRule type="expression" dxfId="1535" priority="4993">
      <formula>$F76="RO-3"</formula>
    </cfRule>
    <cfRule type="expression" dxfId="1534" priority="4978">
      <formula>$F76="Nic"</formula>
    </cfRule>
    <cfRule type="expression" dxfId="1533" priority="4979">
      <formula>$F76="RO-V"</formula>
    </cfRule>
    <cfRule type="expression" dxfId="1532" priority="4980">
      <formula>$F76="RO-Z"</formula>
    </cfRule>
    <cfRule type="expression" dxfId="1531" priority="4981">
      <formula>$F76="RO-1"</formula>
    </cfRule>
    <cfRule type="expression" dxfId="1530" priority="4977">
      <formula>$F76="RO-3"</formula>
    </cfRule>
    <cfRule type="expression" dxfId="1529" priority="4982">
      <formula>$F76="RO-2"</formula>
    </cfRule>
    <cfRule type="expression" dxfId="1528" priority="4983">
      <formula>$F76="RO-3"</formula>
    </cfRule>
    <cfRule type="expression" dxfId="1527" priority="6274">
      <formula>$F76="RO-3"</formula>
    </cfRule>
    <cfRule type="expression" dxfId="1526" priority="4984">
      <formula>$F76="RO-Z"</formula>
    </cfRule>
    <cfRule type="expression" dxfId="1525" priority="4985">
      <formula>$F76="RO-1"</formula>
    </cfRule>
    <cfRule type="expression" dxfId="1524" priority="6252">
      <formula>$F76="RO-3"</formula>
    </cfRule>
    <cfRule type="expression" dxfId="1523" priority="6251">
      <formula>$F76="RO-2"</formula>
    </cfRule>
    <cfRule type="expression" dxfId="1522" priority="6250">
      <formula>$F76="RO-1"</formula>
    </cfRule>
    <cfRule type="expression" dxfId="1521" priority="6249">
      <formula>$F76="RO-Z"</formula>
    </cfRule>
    <cfRule type="expression" dxfId="1520" priority="4986">
      <formula>$F76="RO-2"</formula>
    </cfRule>
    <cfRule type="expression" dxfId="1519" priority="6247">
      <formula>$F76="RO-2"</formula>
    </cfRule>
    <cfRule type="expression" dxfId="1518" priority="6246">
      <formula>$F76="RO-1"</formula>
    </cfRule>
    <cfRule type="expression" dxfId="1517" priority="6245">
      <formula>$F76="RO-Z"</formula>
    </cfRule>
    <cfRule type="expression" dxfId="1516" priority="4987">
      <formula>$F76="RO-3"</formula>
    </cfRule>
    <cfRule type="expression" dxfId="1515" priority="6248">
      <formula>$F76="RO-3"</formula>
    </cfRule>
  </conditionalFormatting>
  <conditionalFormatting sqref="E77">
    <cfRule type="expression" dxfId="1514" priority="5024">
      <formula>$F77="Nic"</formula>
    </cfRule>
    <cfRule type="expression" dxfId="1513" priority="5025">
      <formula>$F77="RO-V"</formula>
    </cfRule>
    <cfRule type="expression" dxfId="1512" priority="5026">
      <formula>$F77="RO-Z"</formula>
    </cfRule>
    <cfRule type="expression" dxfId="1511" priority="5027">
      <formula>$F77="RO-1"</formula>
    </cfRule>
    <cfRule type="expression" dxfId="1510" priority="5028">
      <formula>$F77="RO-2"</formula>
    </cfRule>
    <cfRule type="expression" dxfId="1509" priority="5029">
      <formula>$F77="RO-3"</formula>
    </cfRule>
    <cfRule type="expression" dxfId="1508" priority="5072">
      <formula>$F77="RO-Z"</formula>
    </cfRule>
    <cfRule type="expression" dxfId="1507" priority="5073">
      <formula>$F77="RO-1"</formula>
    </cfRule>
    <cfRule type="expression" dxfId="1506" priority="5074">
      <formula>$F77="RO-2"</formula>
    </cfRule>
    <cfRule type="expression" dxfId="1505" priority="5075">
      <formula>$F77="RO-3"</formula>
    </cfRule>
    <cfRule type="expression" dxfId="1504" priority="5076">
      <formula>$F77="RO-Z"</formula>
    </cfRule>
    <cfRule type="expression" dxfId="1503" priority="5077">
      <formula>$F77="RO-1"</formula>
    </cfRule>
    <cfRule type="expression" dxfId="1502" priority="5078">
      <formula>$F77="RO-2"</formula>
    </cfRule>
    <cfRule type="expression" dxfId="1501" priority="5079">
      <formula>$F77="RO-3"</formula>
    </cfRule>
    <cfRule type="expression" dxfId="1500" priority="5080">
      <formula>$F77="Nic"</formula>
    </cfRule>
    <cfRule type="expression" dxfId="1499" priority="5081">
      <formula>$F77="RO-V"</formula>
    </cfRule>
    <cfRule type="expression" dxfId="1498" priority="5082">
      <formula>$F77="RO-Z"</formula>
    </cfRule>
    <cfRule type="expression" dxfId="1497" priority="5083">
      <formula>$F77="RO-1"</formula>
    </cfRule>
    <cfRule type="expression" dxfId="1496" priority="5084">
      <formula>$F77="RO-2"</formula>
    </cfRule>
    <cfRule type="expression" dxfId="1495" priority="6310">
      <formula>$F77="RO-3"</formula>
    </cfRule>
    <cfRule type="expression" dxfId="1494" priority="6309">
      <formula>$F77="RO-2"</formula>
    </cfRule>
    <cfRule type="expression" dxfId="1493" priority="6308">
      <formula>$F77="RO-1"</formula>
    </cfRule>
    <cfRule type="expression" dxfId="1492" priority="6307">
      <formula>$F77="RO-Z"</formula>
    </cfRule>
    <cfRule type="expression" dxfId="1491" priority="6306">
      <formula>$F77="RO-V"</formula>
    </cfRule>
    <cfRule type="expression" dxfId="1490" priority="6305">
      <formula>$F77="Nic"</formula>
    </cfRule>
    <cfRule type="expression" dxfId="1489" priority="6304">
      <formula>$F77="RO-3"</formula>
    </cfRule>
    <cfRule type="expression" dxfId="1488" priority="6303">
      <formula>$F77="RO-2"</formula>
    </cfRule>
    <cfRule type="expression" dxfId="1487" priority="6302">
      <formula>$F77="RO-1"</formula>
    </cfRule>
    <cfRule type="expression" dxfId="1486" priority="6301">
      <formula>$F77="RO-Z"</formula>
    </cfRule>
    <cfRule type="expression" dxfId="1485" priority="6300">
      <formula>$F77="RO-3"</formula>
    </cfRule>
    <cfRule type="expression" dxfId="1484" priority="6299">
      <formula>$F77="RO-2"</formula>
    </cfRule>
    <cfRule type="expression" dxfId="1483" priority="6298">
      <formula>$F77="RO-1"</formula>
    </cfRule>
    <cfRule type="expression" dxfId="1482" priority="6297">
      <formula>$F77="RO-Z"</formula>
    </cfRule>
    <cfRule type="expression" dxfId="1481" priority="6296">
      <formula>$F77="RO-V"</formula>
    </cfRule>
    <cfRule type="expression" dxfId="1480" priority="6295">
      <formula>$F77="Nic"</formula>
    </cfRule>
    <cfRule type="expression" dxfId="1479" priority="6294">
      <formula>$F77="RO-3"</formula>
    </cfRule>
    <cfRule type="expression" dxfId="1478" priority="6293">
      <formula>$F77="RO-2"</formula>
    </cfRule>
    <cfRule type="expression" dxfId="1477" priority="6292">
      <formula>$F77="RO-1"</formula>
    </cfRule>
    <cfRule type="expression" dxfId="1476" priority="6291">
      <formula>$F77="RO-Z"</formula>
    </cfRule>
    <cfRule type="expression" dxfId="1475" priority="6290">
      <formula>$F77="RO-V"</formula>
    </cfRule>
    <cfRule type="expression" dxfId="1474" priority="6289">
      <formula>$F77="Nic"</formula>
    </cfRule>
    <cfRule type="expression" dxfId="1473" priority="6288">
      <formula>$F77="RO-3"</formula>
    </cfRule>
    <cfRule type="expression" dxfId="1472" priority="6287">
      <formula>$F77="RO-2"</formula>
    </cfRule>
    <cfRule type="expression" dxfId="1471" priority="6286">
      <formula>$F77="RO-1"</formula>
    </cfRule>
    <cfRule type="expression" dxfId="1470" priority="6285">
      <formula>$F77="RO-Z"</formula>
    </cfRule>
    <cfRule type="expression" dxfId="1469" priority="6284">
      <formula>$F77="RO-3"</formula>
    </cfRule>
    <cfRule type="expression" dxfId="1468" priority="6283">
      <formula>$F77="RO-2"</formula>
    </cfRule>
    <cfRule type="expression" dxfId="1467" priority="6282">
      <formula>$F77="RO-1"</formula>
    </cfRule>
    <cfRule type="expression" dxfId="1466" priority="6281">
      <formula>$F77="RO-Z"</formula>
    </cfRule>
    <cfRule type="expression" dxfId="1465" priority="5085">
      <formula>$F77="RO-3"</formula>
    </cfRule>
    <cfRule type="expression" dxfId="1464" priority="5087">
      <formula>$F77="RO-V"</formula>
    </cfRule>
    <cfRule type="expression" dxfId="1463" priority="5088">
      <formula>$F77="RO-Z"</formula>
    </cfRule>
    <cfRule type="expression" dxfId="1462" priority="5089">
      <formula>$F77="RO-1"</formula>
    </cfRule>
    <cfRule type="expression" dxfId="1461" priority="5090">
      <formula>$F77="RO-2"</formula>
    </cfRule>
    <cfRule type="expression" dxfId="1460" priority="5091">
      <formula>$F77="RO-3"</formula>
    </cfRule>
    <cfRule type="expression" dxfId="1459" priority="5092">
      <formula>$F77="RO-Z"</formula>
    </cfRule>
    <cfRule type="expression" dxfId="1458" priority="5093">
      <formula>$F77="RO-1"</formula>
    </cfRule>
    <cfRule type="expression" dxfId="1457" priority="5094">
      <formula>$F77="RO-2"</formula>
    </cfRule>
    <cfRule type="expression" dxfId="1456" priority="5095">
      <formula>$F77="RO-3"</formula>
    </cfRule>
    <cfRule type="expression" dxfId="1455" priority="5096">
      <formula>$F77="Nic"</formula>
    </cfRule>
    <cfRule type="expression" dxfId="1454" priority="5097">
      <formula>$F77="RO-V"</formula>
    </cfRule>
    <cfRule type="expression" dxfId="1453" priority="5098">
      <formula>$F77="RO-Z"</formula>
    </cfRule>
    <cfRule type="expression" dxfId="1452" priority="5099">
      <formula>$F77="RO-1"</formula>
    </cfRule>
    <cfRule type="expression" dxfId="1451" priority="5100">
      <formula>$F77="RO-2"</formula>
    </cfRule>
    <cfRule type="expression" dxfId="1450" priority="5101">
      <formula>$F77="RO-3"</formula>
    </cfRule>
    <cfRule type="expression" dxfId="1449" priority="5086">
      <formula>$F77="Nic"</formula>
    </cfRule>
    <cfRule type="expression" dxfId="1448" priority="5000">
      <formula>$F77="RO-Z"</formula>
    </cfRule>
    <cfRule type="expression" dxfId="1447" priority="5001">
      <formula>$F77="RO-1"</formula>
    </cfRule>
    <cfRule type="expression" dxfId="1446" priority="5002">
      <formula>$F77="RO-2"</formula>
    </cfRule>
    <cfRule type="expression" dxfId="1445" priority="5003">
      <formula>$F77="RO-3"</formula>
    </cfRule>
    <cfRule type="expression" dxfId="1444" priority="5004">
      <formula>$F77="RO-Z"</formula>
    </cfRule>
    <cfRule type="expression" dxfId="1443" priority="5005">
      <formula>$F77="RO-1"</formula>
    </cfRule>
    <cfRule type="expression" dxfId="1442" priority="5006">
      <formula>$F77="RO-2"</formula>
    </cfRule>
    <cfRule type="expression" dxfId="1441" priority="5007">
      <formula>$F77="RO-3"</formula>
    </cfRule>
    <cfRule type="expression" dxfId="1440" priority="5008">
      <formula>$F77="Nic"</formula>
    </cfRule>
    <cfRule type="expression" dxfId="1439" priority="5009">
      <formula>$F77="RO-V"</formula>
    </cfRule>
    <cfRule type="expression" dxfId="1438" priority="5010">
      <formula>$F77="RO-Z"</formula>
    </cfRule>
    <cfRule type="expression" dxfId="1437" priority="5011">
      <formula>$F77="RO-1"</formula>
    </cfRule>
    <cfRule type="expression" dxfId="1436" priority="5012">
      <formula>$F77="RO-2"</formula>
    </cfRule>
    <cfRule type="expression" dxfId="1435" priority="5013">
      <formula>$F77="RO-3"</formula>
    </cfRule>
    <cfRule type="expression" dxfId="1434" priority="5014">
      <formula>$F77="Nic"</formula>
    </cfRule>
    <cfRule type="expression" dxfId="1433" priority="5015">
      <formula>$F77="RO-V"</formula>
    </cfRule>
    <cfRule type="expression" dxfId="1432" priority="5016">
      <formula>$F77="RO-Z"</formula>
    </cfRule>
    <cfRule type="expression" dxfId="1431" priority="5017">
      <formula>$F77="RO-1"</formula>
    </cfRule>
    <cfRule type="expression" dxfId="1430" priority="5018">
      <formula>$F77="RO-2"</formula>
    </cfRule>
    <cfRule type="expression" dxfId="1429" priority="5019">
      <formula>$F77="RO-3"</formula>
    </cfRule>
    <cfRule type="expression" dxfId="1428" priority="5020">
      <formula>$F77="RO-Z"</formula>
    </cfRule>
    <cfRule type="expression" dxfId="1427" priority="5021">
      <formula>$F77="RO-1"</formula>
    </cfRule>
    <cfRule type="expression" dxfId="1426" priority="5022">
      <formula>$F77="RO-2"</formula>
    </cfRule>
    <cfRule type="expression" dxfId="1425" priority="5023">
      <formula>$F77="RO-3"</formula>
    </cfRule>
  </conditionalFormatting>
  <conditionalFormatting sqref="E78">
    <cfRule type="expression" dxfId="1424" priority="5065">
      <formula>$F78="RO-3"</formula>
    </cfRule>
    <cfRule type="expression" dxfId="1423" priority="5108">
      <formula>$F78="RO-Z"</formula>
    </cfRule>
    <cfRule type="expression" dxfId="1422" priority="5109">
      <formula>$F78="RO-1"</formula>
    </cfRule>
    <cfRule type="expression" dxfId="1421" priority="5110">
      <formula>$F78="RO-2"</formula>
    </cfRule>
    <cfRule type="expression" dxfId="1420" priority="5111">
      <formula>$F78="RO-3"</formula>
    </cfRule>
    <cfRule type="expression" dxfId="1419" priority="5112">
      <formula>$F78="RO-Z"</formula>
    </cfRule>
    <cfRule type="expression" dxfId="1418" priority="5113">
      <formula>$F78="RO-1"</formula>
    </cfRule>
    <cfRule type="expression" dxfId="1417" priority="5114">
      <formula>$F78="RO-2"</formula>
    </cfRule>
    <cfRule type="expression" dxfId="1416" priority="5115">
      <formula>$F78="RO-3"</formula>
    </cfRule>
    <cfRule type="expression" dxfId="1415" priority="5116">
      <formula>$F78="Nic"</formula>
    </cfRule>
    <cfRule type="expression" dxfId="1414" priority="5117">
      <formula>$F78="RO-V"</formula>
    </cfRule>
    <cfRule type="expression" dxfId="1413" priority="5118">
      <formula>$F78="RO-Z"</formula>
    </cfRule>
    <cfRule type="expression" dxfId="1412" priority="5119">
      <formula>$F78="RO-1"</formula>
    </cfRule>
    <cfRule type="expression" dxfId="1411" priority="5128">
      <formula>$F78="RO-Z"</formula>
    </cfRule>
    <cfRule type="expression" dxfId="1410" priority="5137">
      <formula>$F78="RO-3"</formula>
    </cfRule>
    <cfRule type="expression" dxfId="1409" priority="5136">
      <formula>$F78="RO-2"</formula>
    </cfRule>
    <cfRule type="expression" dxfId="1408" priority="5135">
      <formula>$F78="RO-1"</formula>
    </cfRule>
    <cfRule type="expression" dxfId="1407" priority="5126">
      <formula>$F78="RO-2"</formula>
    </cfRule>
    <cfRule type="expression" dxfId="1406" priority="5134">
      <formula>$F78="RO-Z"</formula>
    </cfRule>
    <cfRule type="expression" dxfId="1405" priority="5120">
      <formula>$F78="RO-2"</formula>
    </cfRule>
    <cfRule type="expression" dxfId="1404" priority="5121">
      <formula>$F78="RO-3"</formula>
    </cfRule>
    <cfRule type="expression" dxfId="1403" priority="5122">
      <formula>$F78="Nic"</formula>
    </cfRule>
    <cfRule type="expression" dxfId="1402" priority="5044">
      <formula>$F78="Nic"</formula>
    </cfRule>
    <cfRule type="expression" dxfId="1401" priority="5064">
      <formula>$F78="RO-2"</formula>
    </cfRule>
    <cfRule type="expression" dxfId="1400" priority="5063">
      <formula>$F78="RO-1"</formula>
    </cfRule>
    <cfRule type="expression" dxfId="1399" priority="5062">
      <formula>$F78="RO-Z"</formula>
    </cfRule>
    <cfRule type="expression" dxfId="1398" priority="5061">
      <formula>$F78="RO-V"</formula>
    </cfRule>
    <cfRule type="expression" dxfId="1397" priority="5060">
      <formula>$F78="Nic"</formula>
    </cfRule>
    <cfRule type="expression" dxfId="1396" priority="5059">
      <formula>$F78="RO-3"</formula>
    </cfRule>
    <cfRule type="expression" dxfId="1395" priority="5058">
      <formula>$F78="RO-2"</formula>
    </cfRule>
    <cfRule type="expression" dxfId="1394" priority="5057">
      <formula>$F78="RO-1"</formula>
    </cfRule>
    <cfRule type="expression" dxfId="1393" priority="5133">
      <formula>$F78="RO-V"</formula>
    </cfRule>
    <cfRule type="expression" dxfId="1392" priority="5056">
      <formula>$F78="RO-Z"</formula>
    </cfRule>
    <cfRule type="expression" dxfId="1391" priority="5055">
      <formula>$F78="RO-3"</formula>
    </cfRule>
    <cfRule type="expression" dxfId="1390" priority="5054">
      <formula>$F78="RO-2"</formula>
    </cfRule>
    <cfRule type="expression" dxfId="1389" priority="5053">
      <formula>$F78="RO-1"</formula>
    </cfRule>
    <cfRule type="expression" dxfId="1388" priority="5052">
      <formula>$F78="RO-Z"</formula>
    </cfRule>
    <cfRule type="expression" dxfId="1387" priority="5051">
      <formula>$F78="RO-V"</formula>
    </cfRule>
    <cfRule type="expression" dxfId="1386" priority="5050">
      <formula>$F78="Nic"</formula>
    </cfRule>
    <cfRule type="expression" dxfId="1385" priority="5049">
      <formula>$F78="RO-3"</formula>
    </cfRule>
    <cfRule type="expression" dxfId="1384" priority="5048">
      <formula>$F78="RO-2"</formula>
    </cfRule>
    <cfRule type="expression" dxfId="1383" priority="5047">
      <formula>$F78="RO-1"</formula>
    </cfRule>
    <cfRule type="expression" dxfId="1382" priority="5046">
      <formula>$F78="RO-Z"</formula>
    </cfRule>
    <cfRule type="expression" dxfId="1381" priority="5045">
      <formula>$F78="RO-V"</formula>
    </cfRule>
    <cfRule type="expression" dxfId="1380" priority="5132">
      <formula>$F78="Nic"</formula>
    </cfRule>
    <cfRule type="expression" dxfId="1379" priority="5043">
      <formula>$F78="RO-3"</formula>
    </cfRule>
    <cfRule type="expression" dxfId="1378" priority="5042">
      <formula>$F78="RO-2"</formula>
    </cfRule>
    <cfRule type="expression" dxfId="1377" priority="5041">
      <formula>$F78="RO-1"</formula>
    </cfRule>
    <cfRule type="expression" dxfId="1376" priority="5040">
      <formula>$F78="RO-Z"</formula>
    </cfRule>
    <cfRule type="expression" dxfId="1375" priority="5039">
      <formula>$F78="RO-3"</formula>
    </cfRule>
    <cfRule type="expression" dxfId="1374" priority="5038">
      <formula>$F78="RO-2"</formula>
    </cfRule>
    <cfRule type="expression" dxfId="1373" priority="5037">
      <formula>$F78="RO-1"</formula>
    </cfRule>
    <cfRule type="expression" dxfId="1372" priority="5036">
      <formula>$F78="RO-Z"</formula>
    </cfRule>
    <cfRule type="expression" dxfId="1371" priority="5129">
      <formula>$F78="RO-1"</formula>
    </cfRule>
    <cfRule type="expression" dxfId="1370" priority="5123">
      <formula>$F78="RO-V"</formula>
    </cfRule>
    <cfRule type="expression" dxfId="1369" priority="5124">
      <formula>$F78="RO-Z"</formula>
    </cfRule>
    <cfRule type="expression" dxfId="1368" priority="5125">
      <formula>$F78="RO-1"</formula>
    </cfRule>
    <cfRule type="expression" dxfId="1367" priority="5131">
      <formula>$F78="RO-3"</formula>
    </cfRule>
    <cfRule type="expression" dxfId="1366" priority="5127">
      <formula>$F78="RO-3"</formula>
    </cfRule>
    <cfRule type="expression" dxfId="1365" priority="5130">
      <formula>$F78="RO-2"</formula>
    </cfRule>
  </conditionalFormatting>
  <conditionalFormatting sqref="E88">
    <cfRule type="expression" dxfId="1364" priority="4787">
      <formula>$F88="RO-3"</formula>
    </cfRule>
    <cfRule type="expression" dxfId="1363" priority="4786">
      <formula>$F88="RO-2"</formula>
    </cfRule>
    <cfRule type="expression" dxfId="1362" priority="4785">
      <formula>$F88="RO-1"</formula>
    </cfRule>
    <cfRule type="expression" dxfId="1361" priority="4784">
      <formula>$F88="RO-Z"</formula>
    </cfRule>
    <cfRule type="expression" dxfId="1360" priority="4783">
      <formula>$F88="RO-V"</formula>
    </cfRule>
    <cfRule type="expression" dxfId="1359" priority="4782">
      <formula>$F88="Nic"</formula>
    </cfRule>
    <cfRule type="expression" dxfId="1358" priority="4781">
      <formula>$F88="RO-3"</formula>
    </cfRule>
    <cfRule type="expression" dxfId="1357" priority="4447">
      <formula>$F88="RO-1"</formula>
    </cfRule>
    <cfRule type="expression" dxfId="1356" priority="4780">
      <formula>$F88="RO-2"</formula>
    </cfRule>
    <cfRule type="expression" dxfId="1355" priority="4779">
      <formula>$F88="RO-1"</formula>
    </cfRule>
    <cfRule type="expression" dxfId="1354" priority="4778">
      <formula>$F88="RO-Z"</formula>
    </cfRule>
    <cfRule type="expression" dxfId="1353" priority="4777">
      <formula>$F88="RO-V"</formula>
    </cfRule>
    <cfRule type="expression" dxfId="1352" priority="4776">
      <formula>$F88="Nic"</formula>
    </cfRule>
    <cfRule type="expression" dxfId="1351" priority="4775">
      <formula>$F88="RO-3"</formula>
    </cfRule>
    <cfRule type="expression" dxfId="1350" priority="4774">
      <formula>$F88="RO-2"</formula>
    </cfRule>
    <cfRule type="expression" dxfId="1349" priority="4773">
      <formula>$F88="RO-1"</formula>
    </cfRule>
    <cfRule type="expression" dxfId="1348" priority="4772">
      <formula>$F88="RO-Z"</formula>
    </cfRule>
    <cfRule type="expression" dxfId="1347" priority="4771">
      <formula>$F88="RO-3"</formula>
    </cfRule>
    <cfRule type="expression" dxfId="1346" priority="4770">
      <formula>$F88="RO-2"</formula>
    </cfRule>
    <cfRule type="expression" dxfId="1345" priority="4768">
      <formula>$F88="RO-Z"</formula>
    </cfRule>
    <cfRule type="expression" dxfId="1344" priority="4797">
      <formula>$F88="RO-3"</formula>
    </cfRule>
    <cfRule type="expression" dxfId="1343" priority="4796">
      <formula>$F88="RO-2"</formula>
    </cfRule>
    <cfRule type="expression" dxfId="1342" priority="4795">
      <formula>$F88="RO-1"</formula>
    </cfRule>
    <cfRule type="expression" dxfId="1341" priority="4794">
      <formula>$F88="RO-Z"</formula>
    </cfRule>
    <cfRule type="expression" dxfId="1340" priority="4793">
      <formula>$F88="RO-V"</formula>
    </cfRule>
    <cfRule type="expression" dxfId="1339" priority="4792">
      <formula>$F88="Nic"</formula>
    </cfRule>
    <cfRule type="expression" dxfId="1338" priority="4791">
      <formula>$F88="RO-3"</formula>
    </cfRule>
    <cfRule type="expression" dxfId="1337" priority="4790">
      <formula>$F88="RO-2"</formula>
    </cfRule>
    <cfRule type="expression" dxfId="1336" priority="4789">
      <formula>$F88="RO-1"</formula>
    </cfRule>
    <cfRule type="expression" dxfId="1335" priority="4788">
      <formula>$F88="RO-Z"</formula>
    </cfRule>
    <cfRule type="expression" dxfId="1334" priority="4769">
      <formula>$F88="RO-1"</formula>
    </cfRule>
    <cfRule type="expression" dxfId="1333" priority="4446">
      <formula>$F88="RO-Z"</formula>
    </cfRule>
    <cfRule type="expression" dxfId="1332" priority="4448">
      <formula>$F88="RO-2"</formula>
    </cfRule>
    <cfRule type="expression" dxfId="1331" priority="4449">
      <formula>$F88="RO-3"</formula>
    </cfRule>
    <cfRule type="expression" dxfId="1330" priority="4450">
      <formula>$F88="RO-Z"</formula>
    </cfRule>
    <cfRule type="expression" dxfId="1329" priority="4451">
      <formula>$F88="RO-1"</formula>
    </cfRule>
    <cfRule type="expression" dxfId="1328" priority="4452">
      <formula>$F88="RO-2"</formula>
    </cfRule>
    <cfRule type="expression" dxfId="1327" priority="4453">
      <formula>$F88="RO-3"</formula>
    </cfRule>
    <cfRule type="expression" dxfId="1326" priority="4454">
      <formula>$F88="Nic"</formula>
    </cfRule>
    <cfRule type="expression" dxfId="1325" priority="4455">
      <formula>$F88="RO-V"</formula>
    </cfRule>
    <cfRule type="expression" dxfId="1324" priority="4456">
      <formula>$F88="RO-Z"</formula>
    </cfRule>
    <cfRule type="expression" dxfId="1323" priority="4457">
      <formula>$F88="RO-1"</formula>
    </cfRule>
    <cfRule type="expression" dxfId="1322" priority="4458">
      <formula>$F88="RO-2"</formula>
    </cfRule>
    <cfRule type="expression" dxfId="1321" priority="4459">
      <formula>$F88="RO-3"</formula>
    </cfRule>
    <cfRule type="expression" dxfId="1320" priority="4460">
      <formula>$F88="Nic"</formula>
    </cfRule>
    <cfRule type="expression" dxfId="1319" priority="4461">
      <formula>$F88="RO-V"</formula>
    </cfRule>
    <cfRule type="expression" dxfId="1318" priority="4462">
      <formula>$F88="RO-Z"</formula>
    </cfRule>
    <cfRule type="expression" dxfId="1317" priority="4463">
      <formula>$F88="RO-1"</formula>
    </cfRule>
    <cfRule type="expression" dxfId="1316" priority="4464">
      <formula>$F88="RO-2"</formula>
    </cfRule>
    <cfRule type="expression" dxfId="1315" priority="4465">
      <formula>$F88="RO-3"</formula>
    </cfRule>
    <cfRule type="expression" dxfId="1314" priority="4466">
      <formula>$F88="RO-Z"</formula>
    </cfRule>
    <cfRule type="expression" dxfId="1313" priority="4467">
      <formula>$F88="RO-1"</formula>
    </cfRule>
    <cfRule type="expression" dxfId="1312" priority="4468">
      <formula>$F88="RO-2"</formula>
    </cfRule>
    <cfRule type="expression" dxfId="1311" priority="4469">
      <formula>$F88="RO-3"</formula>
    </cfRule>
    <cfRule type="expression" dxfId="1310" priority="4470">
      <formula>$F88="Nic"</formula>
    </cfRule>
    <cfRule type="expression" dxfId="1309" priority="4471">
      <formula>$F88="RO-V"</formula>
    </cfRule>
    <cfRule type="expression" dxfId="1308" priority="4472">
      <formula>$F88="RO-Z"</formula>
    </cfRule>
    <cfRule type="expression" dxfId="1307" priority="4473">
      <formula>$F88="RO-1"</formula>
    </cfRule>
    <cfRule type="expression" dxfId="1306" priority="4474">
      <formula>$F88="RO-2"</formula>
    </cfRule>
    <cfRule type="expression" dxfId="1305" priority="4475">
      <formula>$F88="RO-3"</formula>
    </cfRule>
  </conditionalFormatting>
  <conditionalFormatting sqref="E89">
    <cfRule type="expression" dxfId="1304" priority="4832">
      <formula>$F89="RO-2"</formula>
    </cfRule>
    <cfRule type="expression" dxfId="1303" priority="4831">
      <formula>$F89="RO-1"</formula>
    </cfRule>
    <cfRule type="expression" dxfId="1302" priority="4830">
      <formula>$F89="RO-Z"</formula>
    </cfRule>
    <cfRule type="expression" dxfId="1301" priority="4829">
      <formula>$F89="RO-V"</formula>
    </cfRule>
    <cfRule type="expression" dxfId="1300" priority="4828">
      <formula>$F89="Nic"</formula>
    </cfRule>
    <cfRule type="expression" dxfId="1299" priority="4827">
      <formula>$F89="RO-3"</formula>
    </cfRule>
    <cfRule type="expression" dxfId="1298" priority="4813">
      <formula>$F89="RO-V"</formula>
    </cfRule>
    <cfRule type="expression" dxfId="1297" priority="4814">
      <formula>$F89="RO-Z"</formula>
    </cfRule>
    <cfRule type="expression" dxfId="1296" priority="4805">
      <formula>$F89="RO-1"</formula>
    </cfRule>
    <cfRule type="expression" dxfId="1295" priority="4815">
      <formula>$F89="RO-1"</formula>
    </cfRule>
    <cfRule type="expression" dxfId="1294" priority="4806">
      <formula>$F89="RO-2"</formula>
    </cfRule>
    <cfRule type="expression" dxfId="1293" priority="4804">
      <formula>$F89="RO-Z"</formula>
    </cfRule>
    <cfRule type="expression" dxfId="1292" priority="4807">
      <formula>$F89="RO-3"</formula>
    </cfRule>
    <cfRule type="expression" dxfId="1291" priority="4808">
      <formula>$F89="RO-Z"</formula>
    </cfRule>
    <cfRule type="expression" dxfId="1290" priority="4809">
      <formula>$F89="RO-1"</formula>
    </cfRule>
    <cfRule type="expression" dxfId="1289" priority="4810">
      <formula>$F89="RO-2"</formula>
    </cfRule>
    <cfRule type="expression" dxfId="1288" priority="4811">
      <formula>$F89="RO-3"</formula>
    </cfRule>
    <cfRule type="expression" dxfId="1287" priority="4812">
      <formula>$F89="Nic"</formula>
    </cfRule>
    <cfRule type="expression" dxfId="1286" priority="4833">
      <formula>$F89="RO-3"</formula>
    </cfRule>
    <cfRule type="expression" dxfId="1285" priority="4482">
      <formula>$F89="RO-Z"</formula>
    </cfRule>
    <cfRule type="expression" dxfId="1284" priority="4483">
      <formula>$F89="RO-1"</formula>
    </cfRule>
    <cfRule type="expression" dxfId="1283" priority="4484">
      <formula>$F89="RO-2"</formula>
    </cfRule>
    <cfRule type="expression" dxfId="1282" priority="4485">
      <formula>$F89="RO-3"</formula>
    </cfRule>
    <cfRule type="expression" dxfId="1281" priority="4486">
      <formula>$F89="RO-Z"</formula>
    </cfRule>
    <cfRule type="expression" dxfId="1280" priority="4487">
      <formula>$F89="RO-1"</formula>
    </cfRule>
    <cfRule type="expression" dxfId="1279" priority="4488">
      <formula>$F89="RO-2"</formula>
    </cfRule>
    <cfRule type="expression" dxfId="1278" priority="4489">
      <formula>$F89="RO-3"</formula>
    </cfRule>
    <cfRule type="expression" dxfId="1277" priority="4490">
      <formula>$F89="Nic"</formula>
    </cfRule>
    <cfRule type="expression" dxfId="1276" priority="4491">
      <formula>$F89="RO-V"</formula>
    </cfRule>
    <cfRule type="expression" dxfId="1275" priority="4492">
      <formula>$F89="RO-Z"</formula>
    </cfRule>
    <cfRule type="expression" dxfId="1274" priority="4493">
      <formula>$F89="RO-1"</formula>
    </cfRule>
    <cfRule type="expression" dxfId="1273" priority="4494">
      <formula>$F89="RO-2"</formula>
    </cfRule>
    <cfRule type="expression" dxfId="1272" priority="4495">
      <formula>$F89="RO-3"</formula>
    </cfRule>
    <cfRule type="expression" dxfId="1271" priority="4496">
      <formula>$F89="Nic"</formula>
    </cfRule>
    <cfRule type="expression" dxfId="1270" priority="4497">
      <formula>$F89="RO-V"</formula>
    </cfRule>
    <cfRule type="expression" dxfId="1269" priority="4498">
      <formula>$F89="RO-Z"</formula>
    </cfRule>
    <cfRule type="expression" dxfId="1268" priority="4499">
      <formula>$F89="RO-1"</formula>
    </cfRule>
    <cfRule type="expression" dxfId="1267" priority="4500">
      <formula>$F89="RO-2"</formula>
    </cfRule>
    <cfRule type="expression" dxfId="1266" priority="4501">
      <formula>$F89="RO-3"</formula>
    </cfRule>
    <cfRule type="expression" dxfId="1265" priority="4502">
      <formula>$F89="RO-Z"</formula>
    </cfRule>
    <cfRule type="expression" dxfId="1264" priority="4503">
      <formula>$F89="RO-1"</formula>
    </cfRule>
    <cfRule type="expression" dxfId="1263" priority="4504">
      <formula>$F89="RO-2"</formula>
    </cfRule>
    <cfRule type="expression" dxfId="1262" priority="4505">
      <formula>$F89="RO-3"</formula>
    </cfRule>
    <cfRule type="expression" dxfId="1261" priority="4506">
      <formula>$F89="Nic"</formula>
    </cfRule>
    <cfRule type="expression" dxfId="1260" priority="4507">
      <formula>$F89="RO-V"</formula>
    </cfRule>
    <cfRule type="expression" dxfId="1259" priority="4508">
      <formula>$F89="RO-Z"</formula>
    </cfRule>
    <cfRule type="expression" dxfId="1258" priority="4509">
      <formula>$F89="RO-1"</formula>
    </cfRule>
    <cfRule type="expression" dxfId="1257" priority="4510">
      <formula>$F89="RO-2"</formula>
    </cfRule>
    <cfRule type="expression" dxfId="1256" priority="4511">
      <formula>$F89="RO-3"</formula>
    </cfRule>
    <cfRule type="expression" dxfId="1255" priority="4816">
      <formula>$F89="RO-2"</formula>
    </cfRule>
    <cfRule type="expression" dxfId="1254" priority="4817">
      <formula>$F89="RO-3"</formula>
    </cfRule>
    <cfRule type="expression" dxfId="1253" priority="4826">
      <formula>$F89="RO-2"</formula>
    </cfRule>
    <cfRule type="expression" dxfId="1252" priority="4825">
      <formula>$F89="RO-1"</formula>
    </cfRule>
    <cfRule type="expression" dxfId="1251" priority="4824">
      <formula>$F89="RO-Z"</formula>
    </cfRule>
    <cfRule type="expression" dxfId="1250" priority="4823">
      <formula>$F89="RO-3"</formula>
    </cfRule>
    <cfRule type="expression" dxfId="1249" priority="4822">
      <formula>$F89="RO-2"</formula>
    </cfRule>
    <cfRule type="expression" dxfId="1248" priority="4821">
      <formula>$F89="RO-1"</formula>
    </cfRule>
    <cfRule type="expression" dxfId="1247" priority="4820">
      <formula>$F89="RO-Z"</formula>
    </cfRule>
    <cfRule type="expression" dxfId="1246" priority="4819">
      <formula>$F89="RO-V"</formula>
    </cfRule>
    <cfRule type="expression" dxfId="1245" priority="4818">
      <formula>$F89="Nic"</formula>
    </cfRule>
  </conditionalFormatting>
  <conditionalFormatting sqref="E90">
    <cfRule type="expression" dxfId="1244" priority="2299">
      <formula>$F90="RO-Z"</formula>
    </cfRule>
    <cfRule type="expression" dxfId="1243" priority="2298">
      <formula>$F90="RO-V"</formula>
    </cfRule>
    <cfRule type="expression" dxfId="1242" priority="2297">
      <formula>$F90="Nic"</formula>
    </cfRule>
    <cfRule type="expression" dxfId="1241" priority="2296">
      <formula>$F90="RO-3"</formula>
    </cfRule>
    <cfRule type="expression" dxfId="1240" priority="2295">
      <formula>$F90="RO-2"</formula>
    </cfRule>
    <cfRule type="expression" dxfId="1239" priority="2294">
      <formula>$F90="RO-1"</formula>
    </cfRule>
    <cfRule type="expression" dxfId="1238" priority="2293">
      <formula>$F90="RO-Z"</formula>
    </cfRule>
    <cfRule type="expression" dxfId="1237" priority="2292">
      <formula>$F90="RO-V"</formula>
    </cfRule>
    <cfRule type="expression" dxfId="1236" priority="2291">
      <formula>$F90="Nic"</formula>
    </cfRule>
    <cfRule type="expression" dxfId="1235" priority="2290">
      <formula>$F90="RO-3"</formula>
    </cfRule>
    <cfRule type="expression" dxfId="1234" priority="2289">
      <formula>$F90="RO-2"</formula>
    </cfRule>
    <cfRule type="expression" dxfId="1233" priority="2288">
      <formula>$F90="RO-1"</formula>
    </cfRule>
    <cfRule type="expression" dxfId="1232" priority="2287">
      <formula>$F90="RO-Z"</formula>
    </cfRule>
    <cfRule type="expression" dxfId="1231" priority="2286">
      <formula>$F90="RO-V"</formula>
    </cfRule>
    <cfRule type="expression" dxfId="1230" priority="2285">
      <formula>$F90="Nic"</formula>
    </cfRule>
    <cfRule type="expression" dxfId="1229" priority="2284">
      <formula>$F90="RO-3"</formula>
    </cfRule>
    <cfRule type="expression" dxfId="1228" priority="2283">
      <formula>$F90="RO-2"</formula>
    </cfRule>
    <cfRule type="expression" dxfId="1227" priority="2282">
      <formula>$F90="RO-1"</formula>
    </cfRule>
    <cfRule type="expression" dxfId="1226" priority="2281">
      <formula>$F90="RO-Z"</formula>
    </cfRule>
    <cfRule type="expression" dxfId="1225" priority="2280">
      <formula>$F90="RO-V"</formula>
    </cfRule>
    <cfRule type="expression" dxfId="1224" priority="2279">
      <formula>$F90="Nic"</formula>
    </cfRule>
    <cfRule type="expression" dxfId="1223" priority="2278">
      <formula>$F90="RO-3"</formula>
    </cfRule>
    <cfRule type="expression" dxfId="1222" priority="2277">
      <formula>$F90="RO-2"</formula>
    </cfRule>
    <cfRule type="expression" dxfId="1221" priority="2276">
      <formula>$F90="RO-1"</formula>
    </cfRule>
    <cfRule type="expression" dxfId="1220" priority="2275">
      <formula>$F90="RO-Z"</formula>
    </cfRule>
    <cfRule type="expression" dxfId="1219" priority="2274">
      <formula>$F90="RO-3"</formula>
    </cfRule>
    <cfRule type="expression" dxfId="1218" priority="2273">
      <formula>$F90="RO-2"</formula>
    </cfRule>
    <cfRule type="expression" dxfId="1217" priority="2272">
      <formula>$F90="RO-1"</formula>
    </cfRule>
    <cfRule type="expression" dxfId="1216" priority="2271">
      <formula>$F90="RO-Z"</formula>
    </cfRule>
    <cfRule type="expression" dxfId="1215" priority="2270">
      <formula>$F90="RO-3"</formula>
    </cfRule>
    <cfRule type="expression" dxfId="1214" priority="2269">
      <formula>$F90="RO-2"</formula>
    </cfRule>
    <cfRule type="expression" dxfId="1213" priority="2268">
      <formula>$F90="RO-1"</formula>
    </cfRule>
    <cfRule type="expression" dxfId="1212" priority="2267">
      <formula>$F90="RO-Z"</formula>
    </cfRule>
    <cfRule type="expression" dxfId="1211" priority="2266">
      <formula>$F90="RO-3"</formula>
    </cfRule>
    <cfRule type="expression" dxfId="1210" priority="2265">
      <formula>$F90="RO-2"</formula>
    </cfRule>
    <cfRule type="expression" dxfId="1209" priority="2264">
      <formula>$F90="RO-1"</formula>
    </cfRule>
    <cfRule type="expression" dxfId="1208" priority="2263">
      <formula>$F90="RO-Z"</formula>
    </cfRule>
    <cfRule type="expression" dxfId="1207" priority="2262">
      <formula>$F90="RO-3"</formula>
    </cfRule>
    <cfRule type="expression" dxfId="1206" priority="2261">
      <formula>$F90="RO-2"</formula>
    </cfRule>
    <cfRule type="expression" dxfId="1205" priority="2260">
      <formula>$F90="RO-1"</formula>
    </cfRule>
    <cfRule type="expression" dxfId="1204" priority="2259">
      <formula>$F90="RO-Z"</formula>
    </cfRule>
    <cfRule type="expression" dxfId="1203" priority="1638">
      <formula>$F90="RO-Z"</formula>
    </cfRule>
    <cfRule type="expression" dxfId="1202" priority="1639">
      <formula>$F90="RO-1"</formula>
    </cfRule>
    <cfRule type="expression" dxfId="1201" priority="1640">
      <formula>$F90="RO-2"</formula>
    </cfRule>
    <cfRule type="expression" dxfId="1200" priority="1641">
      <formula>$F90="RO-3"</formula>
    </cfRule>
    <cfRule type="expression" dxfId="1199" priority="1642">
      <formula>$F90="RO-Z"</formula>
    </cfRule>
    <cfRule type="expression" dxfId="1198" priority="1643">
      <formula>$F90="RO-1"</formula>
    </cfRule>
    <cfRule type="expression" dxfId="1197" priority="1644">
      <formula>$F90="RO-2"</formula>
    </cfRule>
    <cfRule type="expression" dxfId="1196" priority="1645">
      <formula>$F90="RO-3"</formula>
    </cfRule>
    <cfRule type="expression" dxfId="1195" priority="2">
      <formula>$F90="RO-1"</formula>
    </cfRule>
    <cfRule type="expression" dxfId="1194" priority="3">
      <formula>$F90="RO-2"</formula>
    </cfRule>
    <cfRule type="expression" dxfId="1193" priority="4">
      <formula>$F90="RO-3"</formula>
    </cfRule>
    <cfRule type="expression" dxfId="1192" priority="5">
      <formula>$F90="RO-Z"</formula>
    </cfRule>
    <cfRule type="expression" dxfId="1191" priority="6">
      <formula>$F90="RO-1"</formula>
    </cfRule>
    <cfRule type="expression" dxfId="1190" priority="7">
      <formula>$F90="RO-2"</formula>
    </cfRule>
    <cfRule type="expression" dxfId="1189" priority="8">
      <formula>$F90="RO-3"</formula>
    </cfRule>
    <cfRule type="expression" dxfId="1188" priority="9">
      <formula>$F90="RO-Z"</formula>
    </cfRule>
    <cfRule type="expression" dxfId="1187" priority="10">
      <formula>$F90="RO-1"</formula>
    </cfRule>
    <cfRule type="expression" dxfId="1186" priority="11">
      <formula>$F90="RO-2"</formula>
    </cfRule>
    <cfRule type="expression" dxfId="1185" priority="12">
      <formula>$F90="RO-3"</formula>
    </cfRule>
    <cfRule type="expression" dxfId="1184" priority="13">
      <formula>$F90="RO-Z"</formula>
    </cfRule>
    <cfRule type="expression" dxfId="1183" priority="14">
      <formula>$F90="RO-1"</formula>
    </cfRule>
    <cfRule type="expression" dxfId="1182" priority="15">
      <formula>$F90="RO-2"</formula>
    </cfRule>
    <cfRule type="expression" dxfId="1181" priority="16">
      <formula>$F90="RO-3"</formula>
    </cfRule>
    <cfRule type="expression" dxfId="1180" priority="17">
      <formula>$F90="RO-Z"</formula>
    </cfRule>
    <cfRule type="expression" dxfId="1179" priority="18">
      <formula>$F90="RO-1"</formula>
    </cfRule>
    <cfRule type="expression" dxfId="1178" priority="19">
      <formula>$F90="RO-2"</formula>
    </cfRule>
    <cfRule type="expression" dxfId="1177" priority="20">
      <formula>$F90="RO-3"</formula>
    </cfRule>
    <cfRule type="expression" dxfId="1176" priority="21">
      <formula>$F90="Nic"</formula>
    </cfRule>
    <cfRule type="expression" dxfId="1175" priority="22">
      <formula>$F90="RO-V"</formula>
    </cfRule>
    <cfRule type="expression" dxfId="1174" priority="23">
      <formula>$F90="RO-Z"</formula>
    </cfRule>
    <cfRule type="expression" dxfId="1173" priority="24">
      <formula>$F90="RO-1"</formula>
    </cfRule>
    <cfRule type="expression" dxfId="1172" priority="25">
      <formula>$F90="RO-2"</formula>
    </cfRule>
    <cfRule type="expression" dxfId="1171" priority="26">
      <formula>$F90="RO-3"</formula>
    </cfRule>
    <cfRule type="expression" dxfId="1170" priority="27">
      <formula>$F90="Nic"</formula>
    </cfRule>
    <cfRule type="expression" dxfId="1169" priority="28">
      <formula>$F90="RO-V"</formula>
    </cfRule>
    <cfRule type="expression" dxfId="1168" priority="29">
      <formula>$F90="RO-Z"</formula>
    </cfRule>
    <cfRule type="expression" dxfId="1167" priority="30">
      <formula>$F90="RO-1"</formula>
    </cfRule>
    <cfRule type="expression" dxfId="1166" priority="31">
      <formula>$F90="RO-2"</formula>
    </cfRule>
    <cfRule type="expression" dxfId="1165" priority="32">
      <formula>$F90="RO-3"</formula>
    </cfRule>
    <cfRule type="expression" dxfId="1164" priority="33">
      <formula>$F90="Nic"</formula>
    </cfRule>
    <cfRule type="expression" dxfId="1163" priority="34">
      <formula>$F90="RO-V"</formula>
    </cfRule>
    <cfRule type="expression" dxfId="1162" priority="35">
      <formula>$F90="RO-Z"</formula>
    </cfRule>
    <cfRule type="expression" dxfId="1161" priority="36">
      <formula>$F90="RO-1"</formula>
    </cfRule>
    <cfRule type="expression" dxfId="1160" priority="37">
      <formula>$F90="RO-2"</formula>
    </cfRule>
    <cfRule type="expression" dxfId="1159" priority="38">
      <formula>$F90="RO-3"</formula>
    </cfRule>
    <cfRule type="expression" dxfId="1158" priority="39">
      <formula>$F90="Nic"</formula>
    </cfRule>
    <cfRule type="expression" dxfId="1157" priority="40">
      <formula>$F90="RO-V"</formula>
    </cfRule>
    <cfRule type="expression" dxfId="1156" priority="41">
      <formula>$F90="RO-Z"</formula>
    </cfRule>
    <cfRule type="expression" dxfId="1155" priority="42">
      <formula>$F90="RO-1"</formula>
    </cfRule>
    <cfRule type="expression" dxfId="1154" priority="43">
      <formula>$F90="RO-2"</formula>
    </cfRule>
    <cfRule type="expression" dxfId="1153" priority="44">
      <formula>$F90="RO-3"</formula>
    </cfRule>
    <cfRule type="expression" dxfId="1152" priority="45">
      <formula>$F90="RO-Z"</formula>
    </cfRule>
    <cfRule type="expression" dxfId="1151" priority="46">
      <formula>$F90="RO-1"</formula>
    </cfRule>
    <cfRule type="expression" dxfId="1150" priority="47">
      <formula>$F90="RO-2"</formula>
    </cfRule>
    <cfRule type="expression" dxfId="1149" priority="48">
      <formula>$F90="RO-3"</formula>
    </cfRule>
    <cfRule type="expression" dxfId="1148" priority="49">
      <formula>$F90="Nic"</formula>
    </cfRule>
    <cfRule type="expression" dxfId="1147" priority="50">
      <formula>$F90="RO-V"</formula>
    </cfRule>
    <cfRule type="expression" dxfId="1146" priority="51">
      <formula>$F90="RO-Z"</formula>
    </cfRule>
    <cfRule type="expression" dxfId="1145" priority="52">
      <formula>$F90="RO-1"</formula>
    </cfRule>
    <cfRule type="expression" dxfId="1144" priority="53">
      <formula>$F90="RO-2"</formula>
    </cfRule>
    <cfRule type="expression" dxfId="1143" priority="54">
      <formula>$F90="RO-3"</formula>
    </cfRule>
    <cfRule type="expression" dxfId="1142" priority="55">
      <formula>$F90="Nic"</formula>
    </cfRule>
    <cfRule type="expression" dxfId="1141" priority="56">
      <formula>$F90="RO-V"</formula>
    </cfRule>
    <cfRule type="expression" dxfId="1140" priority="57">
      <formula>$F90="RO-Z"</formula>
    </cfRule>
    <cfRule type="expression" dxfId="1139" priority="58">
      <formula>$F90="RO-1"</formula>
    </cfRule>
    <cfRule type="expression" dxfId="1138" priority="59">
      <formula>$F90="RO-2"</formula>
    </cfRule>
    <cfRule type="expression" dxfId="1137" priority="60">
      <formula>$F90="RO-3"</formula>
    </cfRule>
    <cfRule type="expression" dxfId="1136" priority="2300">
      <formula>$F90="RO-1"</formula>
    </cfRule>
    <cfRule type="expression" dxfId="1135" priority="322">
      <formula>$F90="RO-Z"</formula>
    </cfRule>
    <cfRule type="expression" dxfId="1134" priority="323">
      <formula>$F90="RO-1"</formula>
    </cfRule>
    <cfRule type="expression" dxfId="1133" priority="324">
      <formula>$F90="RO-2"</formula>
    </cfRule>
    <cfRule type="expression" dxfId="1132" priority="325">
      <formula>$F90="RO-3"</formula>
    </cfRule>
    <cfRule type="expression" dxfId="1131" priority="326">
      <formula>$F90="RO-Z"</formula>
    </cfRule>
    <cfRule type="expression" dxfId="1130" priority="327">
      <formula>$F90="RO-1"</formula>
    </cfRule>
    <cfRule type="expression" dxfId="1129" priority="328">
      <formula>$F90="RO-2"</formula>
    </cfRule>
    <cfRule type="expression" dxfId="1128" priority="329">
      <formula>$F90="RO-3"</formula>
    </cfRule>
    <cfRule type="expression" dxfId="1127" priority="330">
      <formula>$F90="RO-Z"</formula>
    </cfRule>
    <cfRule type="expression" dxfId="1126" priority="331">
      <formula>$F90="RO-1"</formula>
    </cfRule>
    <cfRule type="expression" dxfId="1125" priority="332">
      <formula>$F90="RO-2"</formula>
    </cfRule>
    <cfRule type="expression" dxfId="1124" priority="333">
      <formula>$F90="RO-3"</formula>
    </cfRule>
    <cfRule type="expression" dxfId="1123" priority="334">
      <formula>$F90="RO-Z"</formula>
    </cfRule>
    <cfRule type="expression" dxfId="1122" priority="335">
      <formula>$F90="RO-1"</formula>
    </cfRule>
    <cfRule type="expression" dxfId="1121" priority="336">
      <formula>$F90="RO-2"</formula>
    </cfRule>
    <cfRule type="expression" dxfId="1120" priority="337">
      <formula>$F90="RO-3"</formula>
    </cfRule>
    <cfRule type="expression" dxfId="1119" priority="338">
      <formula>$F90="RO-Z"</formula>
    </cfRule>
    <cfRule type="expression" dxfId="1118" priority="339">
      <formula>$F90="RO-1"</formula>
    </cfRule>
    <cfRule type="expression" dxfId="1117" priority="340">
      <formula>$F90="RO-2"</formula>
    </cfRule>
    <cfRule type="expression" dxfId="1116" priority="341">
      <formula>$F90="RO-3"</formula>
    </cfRule>
    <cfRule type="expression" dxfId="1115" priority="342">
      <formula>$F90="Nic"</formula>
    </cfRule>
    <cfRule type="expression" dxfId="1114" priority="343">
      <formula>$F90="RO-V"</formula>
    </cfRule>
    <cfRule type="expression" dxfId="1113" priority="344">
      <formula>$F90="RO-Z"</formula>
    </cfRule>
    <cfRule type="expression" dxfId="1112" priority="345">
      <formula>$F90="RO-1"</formula>
    </cfRule>
    <cfRule type="expression" dxfId="1111" priority="346">
      <formula>$F90="RO-2"</formula>
    </cfRule>
    <cfRule type="expression" dxfId="1110" priority="347">
      <formula>$F90="RO-3"</formula>
    </cfRule>
    <cfRule type="expression" dxfId="1109" priority="348">
      <formula>$F90="Nic"</formula>
    </cfRule>
    <cfRule type="expression" dxfId="1108" priority="349">
      <formula>$F90="RO-V"</formula>
    </cfRule>
    <cfRule type="expression" dxfId="1107" priority="1646">
      <formula>$F90="RO-Z"</formula>
    </cfRule>
    <cfRule type="expression" dxfId="1106" priority="1647">
      <formula>$F90="RO-1"</formula>
    </cfRule>
    <cfRule type="expression" dxfId="1105" priority="1648">
      <formula>$F90="RO-2"</formula>
    </cfRule>
    <cfRule type="expression" dxfId="1104" priority="1649">
      <formula>$F90="RO-3"</formula>
    </cfRule>
    <cfRule type="expression" dxfId="1103" priority="1650">
      <formula>$F90="RO-Z"</formula>
    </cfRule>
    <cfRule type="expression" dxfId="1102" priority="1651">
      <formula>$F90="RO-1"</formula>
    </cfRule>
    <cfRule type="expression" dxfId="1101" priority="2301">
      <formula>$F90="RO-2"</formula>
    </cfRule>
    <cfRule type="expression" dxfId="1100" priority="1652">
      <formula>$F90="RO-2"</formula>
    </cfRule>
    <cfRule type="expression" dxfId="1099" priority="1653">
      <formula>$F90="RO-3"</formula>
    </cfRule>
    <cfRule type="expression" dxfId="1098" priority="1654">
      <formula>$F90="Nic"</formula>
    </cfRule>
    <cfRule type="expression" dxfId="1097" priority="1">
      <formula>$F90="RO-Z"</formula>
    </cfRule>
    <cfRule type="expression" dxfId="1096" priority="1655">
      <formula>$F90="RO-V"</formula>
    </cfRule>
    <cfRule type="expression" dxfId="1095" priority="1656">
      <formula>$F90="RO-Z"</formula>
    </cfRule>
    <cfRule type="expression" dxfId="1094" priority="1657">
      <formula>$F90="RO-1"</formula>
    </cfRule>
    <cfRule type="expression" dxfId="1093" priority="1658">
      <formula>$F90="RO-2"</formula>
    </cfRule>
    <cfRule type="expression" dxfId="1092" priority="1659">
      <formula>$F90="RO-3"</formula>
    </cfRule>
    <cfRule type="expression" dxfId="1091" priority="1660">
      <formula>$F90="Nic"</formula>
    </cfRule>
    <cfRule type="expression" dxfId="1090" priority="1661">
      <formula>$F90="RO-V"</formula>
    </cfRule>
    <cfRule type="expression" dxfId="1089" priority="1662">
      <formula>$F90="RO-Z"</formula>
    </cfRule>
    <cfRule type="expression" dxfId="1088" priority="1663">
      <formula>$F90="RO-1"</formula>
    </cfRule>
    <cfRule type="expression" dxfId="1087" priority="1664">
      <formula>$F90="RO-2"</formula>
    </cfRule>
    <cfRule type="expression" dxfId="1086" priority="1665">
      <formula>$F90="RO-3"</formula>
    </cfRule>
    <cfRule type="expression" dxfId="1085" priority="1666">
      <formula>$F90="Nic"</formula>
    </cfRule>
    <cfRule type="expression" dxfId="1084" priority="1667">
      <formula>$F90="RO-V"</formula>
    </cfRule>
    <cfRule type="expression" dxfId="1083" priority="1668">
      <formula>$F90="RO-Z"</formula>
    </cfRule>
    <cfRule type="expression" dxfId="1082" priority="1669">
      <formula>$F90="RO-1"</formula>
    </cfRule>
    <cfRule type="expression" dxfId="1081" priority="1670">
      <formula>$F90="RO-2"</formula>
    </cfRule>
    <cfRule type="expression" dxfId="1080" priority="1671">
      <formula>$F90="RO-3"</formula>
    </cfRule>
    <cfRule type="expression" dxfId="1079" priority="1672">
      <formula>$F90="Nic"</formula>
    </cfRule>
    <cfRule type="expression" dxfId="1078" priority="1673">
      <formula>$F90="RO-V"</formula>
    </cfRule>
    <cfRule type="expression" dxfId="1077" priority="1674">
      <formula>$F90="RO-Z"</formula>
    </cfRule>
    <cfRule type="expression" dxfId="1076" priority="1675">
      <formula>$F90="RO-1"</formula>
    </cfRule>
    <cfRule type="expression" dxfId="1075" priority="1676">
      <formula>$F90="RO-2"</formula>
    </cfRule>
    <cfRule type="expression" dxfId="1074" priority="1677">
      <formula>$F90="RO-3"</formula>
    </cfRule>
    <cfRule type="expression" dxfId="1073" priority="1678">
      <formula>$F90="RO-Z"</formula>
    </cfRule>
    <cfRule type="expression" dxfId="1072" priority="1679">
      <formula>$F90="RO-1"</formula>
    </cfRule>
    <cfRule type="expression" dxfId="1071" priority="1680">
      <formula>$F90="RO-2"</formula>
    </cfRule>
    <cfRule type="expression" dxfId="1070" priority="1681">
      <formula>$F90="RO-3"</formula>
    </cfRule>
    <cfRule type="expression" dxfId="1069" priority="1682">
      <formula>$F90="Nic"</formula>
    </cfRule>
    <cfRule type="expression" dxfId="1068" priority="1683">
      <formula>$F90="RO-V"</formula>
    </cfRule>
    <cfRule type="expression" dxfId="1067" priority="1684">
      <formula>$F90="RO-Z"</formula>
    </cfRule>
    <cfRule type="expression" dxfId="1066" priority="1685">
      <formula>$F90="RO-1"</formula>
    </cfRule>
    <cfRule type="expression" dxfId="1065" priority="1686">
      <formula>$F90="RO-2"</formula>
    </cfRule>
    <cfRule type="expression" dxfId="1064" priority="1687">
      <formula>$F90="RO-3"</formula>
    </cfRule>
    <cfRule type="expression" dxfId="1063" priority="1688">
      <formula>$F90="Nic"</formula>
    </cfRule>
    <cfRule type="expression" dxfId="1062" priority="1689">
      <formula>$F90="RO-V"</formula>
    </cfRule>
    <cfRule type="expression" dxfId="1061" priority="1690">
      <formula>$F90="RO-Z"</formula>
    </cfRule>
    <cfRule type="expression" dxfId="1060" priority="1691">
      <formula>$F90="RO-1"</formula>
    </cfRule>
    <cfRule type="expression" dxfId="1059" priority="1692">
      <formula>$F90="RO-2"</formula>
    </cfRule>
    <cfRule type="expression" dxfId="1058" priority="1693">
      <formula>$F90="RO-3"</formula>
    </cfRule>
    <cfRule type="expression" dxfId="1057" priority="2314">
      <formula>$F90="RO-V"</formula>
    </cfRule>
    <cfRule type="expression" dxfId="1056" priority="2313">
      <formula>$F90="Nic"</formula>
    </cfRule>
    <cfRule type="expression" dxfId="1055" priority="2312">
      <formula>$F90="RO-3"</formula>
    </cfRule>
    <cfRule type="expression" dxfId="1054" priority="2311">
      <formula>$F90="RO-2"</formula>
    </cfRule>
    <cfRule type="expression" dxfId="1053" priority="2310">
      <formula>$F90="RO-1"</formula>
    </cfRule>
    <cfRule type="expression" dxfId="1052" priority="2309">
      <formula>$F90="RO-Z"</formula>
    </cfRule>
    <cfRule type="expression" dxfId="1051" priority="2308">
      <formula>$F90="RO-V"</formula>
    </cfRule>
    <cfRule type="expression" dxfId="1050" priority="2307">
      <formula>$F90="Nic"</formula>
    </cfRule>
    <cfRule type="expression" dxfId="1049" priority="2306">
      <formula>$F90="RO-3"</formula>
    </cfRule>
    <cfRule type="expression" dxfId="1048" priority="2305">
      <formula>$F90="RO-2"</formula>
    </cfRule>
    <cfRule type="expression" dxfId="1047" priority="2304">
      <formula>$F90="RO-1"</formula>
    </cfRule>
    <cfRule type="expression" dxfId="1046" priority="2303">
      <formula>$F90="RO-Z"</formula>
    </cfRule>
    <cfRule type="expression" dxfId="1045" priority="2302">
      <formula>$F90="RO-3"</formula>
    </cfRule>
    <cfRule type="expression" dxfId="1044" priority="368">
      <formula>$F90="RO-2"</formula>
    </cfRule>
    <cfRule type="expression" dxfId="1043" priority="369">
      <formula>$F90="RO-3"</formula>
    </cfRule>
    <cfRule type="expression" dxfId="1042" priority="370">
      <formula>$F90="Nic"</formula>
    </cfRule>
    <cfRule type="expression" dxfId="1041" priority="371">
      <formula>$F90="RO-V"</formula>
    </cfRule>
    <cfRule type="expression" dxfId="1040" priority="372">
      <formula>$F90="RO-Z"</formula>
    </cfRule>
    <cfRule type="expression" dxfId="1039" priority="373">
      <formula>$F90="RO-1"</formula>
    </cfRule>
    <cfRule type="expression" dxfId="1038" priority="678">
      <formula>$F90="RO-1"</formula>
    </cfRule>
    <cfRule type="expression" dxfId="1037" priority="374">
      <formula>$F90="RO-2"</formula>
    </cfRule>
    <cfRule type="expression" dxfId="1036" priority="375">
      <formula>$F90="RO-3"</formula>
    </cfRule>
    <cfRule type="expression" dxfId="1035" priority="376">
      <formula>$F90="Nic"</formula>
    </cfRule>
    <cfRule type="expression" dxfId="1034" priority="377">
      <formula>$F90="RO-V"</formula>
    </cfRule>
    <cfRule type="expression" dxfId="1033" priority="378">
      <formula>$F90="RO-Z"</formula>
    </cfRule>
    <cfRule type="expression" dxfId="1032" priority="379">
      <formula>$F90="RO-1"</formula>
    </cfRule>
    <cfRule type="expression" dxfId="1031" priority="380">
      <formula>$F90="RO-2"</formula>
    </cfRule>
    <cfRule type="expression" dxfId="1030" priority="381">
      <formula>$F90="RO-3"</formula>
    </cfRule>
    <cfRule type="expression" dxfId="1029" priority="367">
      <formula>$F90="RO-1"</formula>
    </cfRule>
    <cfRule type="expression" dxfId="1028" priority="366">
      <formula>$F90="RO-Z"</formula>
    </cfRule>
    <cfRule type="expression" dxfId="1027" priority="365">
      <formula>$F90="RO-3"</formula>
    </cfRule>
    <cfRule type="expression" dxfId="1026" priority="364">
      <formula>$F90="RO-2"</formula>
    </cfRule>
    <cfRule type="expression" dxfId="1025" priority="363">
      <formula>$F90="RO-1"</formula>
    </cfRule>
    <cfRule type="expression" dxfId="1024" priority="362">
      <formula>$F90="RO-Z"</formula>
    </cfRule>
    <cfRule type="expression" dxfId="1023" priority="361">
      <formula>$F90="RO-V"</formula>
    </cfRule>
    <cfRule type="expression" dxfId="1022" priority="360">
      <formula>$F90="Nic"</formula>
    </cfRule>
    <cfRule type="expression" dxfId="1021" priority="359">
      <formula>$F90="RO-3"</formula>
    </cfRule>
    <cfRule type="expression" dxfId="1020" priority="358">
      <formula>$F90="RO-2"</formula>
    </cfRule>
    <cfRule type="expression" dxfId="1019" priority="643">
      <formula>$F90="RO-Z"</formula>
    </cfRule>
    <cfRule type="expression" dxfId="1018" priority="644">
      <formula>$F90="RO-1"</formula>
    </cfRule>
    <cfRule type="expression" dxfId="1017" priority="645">
      <formula>$F90="RO-2"</formula>
    </cfRule>
    <cfRule type="expression" dxfId="1016" priority="646">
      <formula>$F90="RO-3"</formula>
    </cfRule>
    <cfRule type="expression" dxfId="1015" priority="647">
      <formula>$F90="RO-Z"</formula>
    </cfRule>
    <cfRule type="expression" dxfId="1014" priority="648">
      <formula>$F90="RO-1"</formula>
    </cfRule>
    <cfRule type="expression" dxfId="1013" priority="649">
      <formula>$F90="RO-2"</formula>
    </cfRule>
    <cfRule type="expression" dxfId="1012" priority="650">
      <formula>$F90="RO-3"</formula>
    </cfRule>
    <cfRule type="expression" dxfId="1011" priority="651">
      <formula>$F90="RO-Z"</formula>
    </cfRule>
    <cfRule type="expression" dxfId="1010" priority="652">
      <formula>$F90="RO-1"</formula>
    </cfRule>
    <cfRule type="expression" dxfId="1009" priority="653">
      <formula>$F90="RO-2"</formula>
    </cfRule>
    <cfRule type="expression" dxfId="1008" priority="654">
      <formula>$F90="RO-3"</formula>
    </cfRule>
    <cfRule type="expression" dxfId="1007" priority="655">
      <formula>$F90="RO-Z"</formula>
    </cfRule>
    <cfRule type="expression" dxfId="1006" priority="656">
      <formula>$F90="RO-1"</formula>
    </cfRule>
    <cfRule type="expression" dxfId="1005" priority="657">
      <formula>$F90="RO-2"</formula>
    </cfRule>
    <cfRule type="expression" dxfId="1004" priority="658">
      <formula>$F90="RO-3"</formula>
    </cfRule>
    <cfRule type="expression" dxfId="1003" priority="659">
      <formula>$F90="RO-Z"</formula>
    </cfRule>
    <cfRule type="expression" dxfId="1002" priority="660">
      <formula>$F90="RO-1"</formula>
    </cfRule>
    <cfRule type="expression" dxfId="1001" priority="661">
      <formula>$F90="RO-2"</formula>
    </cfRule>
    <cfRule type="expression" dxfId="1000" priority="662">
      <formula>$F90="RO-3"</formula>
    </cfRule>
    <cfRule type="expression" dxfId="999" priority="663">
      <formula>$F90="Nic"</formula>
    </cfRule>
    <cfRule type="expression" dxfId="998" priority="664">
      <formula>$F90="RO-V"</formula>
    </cfRule>
    <cfRule type="expression" dxfId="997" priority="665">
      <formula>$F90="RO-Z"</formula>
    </cfRule>
    <cfRule type="expression" dxfId="996" priority="666">
      <formula>$F90="RO-1"</formula>
    </cfRule>
    <cfRule type="expression" dxfId="995" priority="667">
      <formula>$F90="RO-2"</formula>
    </cfRule>
    <cfRule type="expression" dxfId="994" priority="668">
      <formula>$F90="RO-3"</formula>
    </cfRule>
    <cfRule type="expression" dxfId="993" priority="669">
      <formula>$F90="Nic"</formula>
    </cfRule>
    <cfRule type="expression" dxfId="992" priority="670">
      <formula>$F90="RO-V"</formula>
    </cfRule>
    <cfRule type="expression" dxfId="991" priority="671">
      <formula>$F90="RO-Z"</formula>
    </cfRule>
    <cfRule type="expression" dxfId="990" priority="672">
      <formula>$F90="RO-1"</formula>
    </cfRule>
    <cfRule type="expression" dxfId="989" priority="673">
      <formula>$F90="RO-2"</formula>
    </cfRule>
    <cfRule type="expression" dxfId="988" priority="674">
      <formula>$F90="RO-3"</formula>
    </cfRule>
    <cfRule type="expression" dxfId="987" priority="675">
      <formula>$F90="Nic"</formula>
    </cfRule>
    <cfRule type="expression" dxfId="986" priority="676">
      <formula>$F90="RO-V"</formula>
    </cfRule>
    <cfRule type="expression" dxfId="985" priority="677">
      <formula>$F90="RO-Z"</formula>
    </cfRule>
    <cfRule type="expression" dxfId="984" priority="1942">
      <formula>$F90="RO-Z"</formula>
    </cfRule>
    <cfRule type="expression" dxfId="983" priority="357">
      <formula>$F90="RO-1"</formula>
    </cfRule>
    <cfRule type="expression" dxfId="982" priority="356">
      <formula>$F90="RO-Z"</formula>
    </cfRule>
    <cfRule type="expression" dxfId="981" priority="355">
      <formula>$F90="RO-V"</formula>
    </cfRule>
    <cfRule type="expression" dxfId="980" priority="354">
      <formula>$F90="Nic"</formula>
    </cfRule>
    <cfRule type="expression" dxfId="979" priority="353">
      <formula>$F90="RO-3"</formula>
    </cfRule>
    <cfRule type="expression" dxfId="978" priority="352">
      <formula>$F90="RO-2"</formula>
    </cfRule>
    <cfRule type="expression" dxfId="977" priority="351">
      <formula>$F90="RO-1"</formula>
    </cfRule>
    <cfRule type="expression" dxfId="976" priority="350">
      <formula>$F90="RO-Z"</formula>
    </cfRule>
    <cfRule type="expression" dxfId="975" priority="1943">
      <formula>$F90="RO-1"</formula>
    </cfRule>
    <cfRule type="expression" dxfId="974" priority="1944">
      <formula>$F90="RO-2"</formula>
    </cfRule>
    <cfRule type="expression" dxfId="973" priority="1945">
      <formula>$F90="RO-3"</formula>
    </cfRule>
    <cfRule type="expression" dxfId="972" priority="1946">
      <formula>$F90="RO-Z"</formula>
    </cfRule>
    <cfRule type="expression" dxfId="971" priority="1947">
      <formula>$F90="RO-1"</formula>
    </cfRule>
    <cfRule type="expression" dxfId="970" priority="1948">
      <formula>$F90="RO-2"</formula>
    </cfRule>
    <cfRule type="expression" dxfId="969" priority="1949">
      <formula>$F90="RO-3"</formula>
    </cfRule>
    <cfRule type="expression" dxfId="968" priority="1950">
      <formula>$F90="RO-Z"</formula>
    </cfRule>
    <cfRule type="expression" dxfId="967" priority="1951">
      <formula>$F90="RO-1"</formula>
    </cfRule>
    <cfRule type="expression" dxfId="966" priority="1952">
      <formula>$F90="RO-2"</formula>
    </cfRule>
    <cfRule type="expression" dxfId="965" priority="1953">
      <formula>$F90="RO-3"</formula>
    </cfRule>
    <cfRule type="expression" dxfId="964" priority="1954">
      <formula>$F90="RO-Z"</formula>
    </cfRule>
    <cfRule type="expression" dxfId="963" priority="1955">
      <formula>$F90="RO-1"</formula>
    </cfRule>
    <cfRule type="expression" dxfId="962" priority="1956">
      <formula>$F90="RO-2"</formula>
    </cfRule>
    <cfRule type="expression" dxfId="961" priority="1957">
      <formula>$F90="RO-3"</formula>
    </cfRule>
    <cfRule type="expression" dxfId="960" priority="1958">
      <formula>$F90="RO-Z"</formula>
    </cfRule>
    <cfRule type="expression" dxfId="959" priority="1959">
      <formula>$F90="RO-1"</formula>
    </cfRule>
    <cfRule type="expression" dxfId="958" priority="1960">
      <formula>$F90="RO-2"</formula>
    </cfRule>
    <cfRule type="expression" dxfId="957" priority="1961">
      <formula>$F90="RO-3"</formula>
    </cfRule>
    <cfRule type="expression" dxfId="956" priority="1962">
      <formula>$F90="Nic"</formula>
    </cfRule>
    <cfRule type="expression" dxfId="955" priority="1963">
      <formula>$F90="RO-V"</formula>
    </cfRule>
    <cfRule type="expression" dxfId="954" priority="1964">
      <formula>$F90="RO-Z"</formula>
    </cfRule>
    <cfRule type="expression" dxfId="953" priority="679">
      <formula>$F90="RO-2"</formula>
    </cfRule>
    <cfRule type="expression" dxfId="952" priority="680">
      <formula>$F90="RO-3"</formula>
    </cfRule>
    <cfRule type="expression" dxfId="951" priority="681">
      <formula>$F90="Nic"</formula>
    </cfRule>
    <cfRule type="expression" dxfId="950" priority="682">
      <formula>$F90="RO-V"</formula>
    </cfRule>
    <cfRule type="expression" dxfId="949" priority="683">
      <formula>$F90="RO-Z"</formula>
    </cfRule>
    <cfRule type="expression" dxfId="948" priority="684">
      <formula>$F90="RO-1"</formula>
    </cfRule>
    <cfRule type="expression" dxfId="947" priority="685">
      <formula>$F90="RO-2"</formula>
    </cfRule>
    <cfRule type="expression" dxfId="946" priority="686">
      <formula>$F90="RO-3"</formula>
    </cfRule>
    <cfRule type="expression" dxfId="945" priority="687">
      <formula>$F90="RO-Z"</formula>
    </cfRule>
    <cfRule type="expression" dxfId="944" priority="688">
      <formula>$F90="RO-1"</formula>
    </cfRule>
    <cfRule type="expression" dxfId="943" priority="689">
      <formula>$F90="RO-2"</formula>
    </cfRule>
    <cfRule type="expression" dxfId="942" priority="690">
      <formula>$F90="RO-3"</formula>
    </cfRule>
    <cfRule type="expression" dxfId="941" priority="691">
      <formula>$F90="Nic"</formula>
    </cfRule>
    <cfRule type="expression" dxfId="940" priority="692">
      <formula>$F90="RO-V"</formula>
    </cfRule>
    <cfRule type="expression" dxfId="939" priority="693">
      <formula>$F90="RO-Z"</formula>
    </cfRule>
    <cfRule type="expression" dxfId="938" priority="694">
      <formula>$F90="RO-1"</formula>
    </cfRule>
    <cfRule type="expression" dxfId="937" priority="695">
      <formula>$F90="RO-2"</formula>
    </cfRule>
    <cfRule type="expression" dxfId="936" priority="696">
      <formula>$F90="RO-3"</formula>
    </cfRule>
    <cfRule type="expression" dxfId="935" priority="1965">
      <formula>$F90="RO-1"</formula>
    </cfRule>
    <cfRule type="expression" dxfId="934" priority="697">
      <formula>$F90="Nic"</formula>
    </cfRule>
    <cfRule type="expression" dxfId="933" priority="698">
      <formula>$F90="RO-V"</formula>
    </cfRule>
    <cfRule type="expression" dxfId="932" priority="1966">
      <formula>$F90="RO-2"</formula>
    </cfRule>
    <cfRule type="expression" dxfId="931" priority="1967">
      <formula>$F90="RO-3"</formula>
    </cfRule>
    <cfRule type="expression" dxfId="930" priority="1968">
      <formula>$F90="Nic"</formula>
    </cfRule>
    <cfRule type="expression" dxfId="929" priority="1969">
      <formula>$F90="RO-V"</formula>
    </cfRule>
    <cfRule type="expression" dxfId="928" priority="1970">
      <formula>$F90="RO-Z"</formula>
    </cfRule>
    <cfRule type="expression" dxfId="927" priority="1971">
      <formula>$F90="RO-1"</formula>
    </cfRule>
    <cfRule type="expression" dxfId="926" priority="1972">
      <formula>$F90="RO-2"</formula>
    </cfRule>
    <cfRule type="expression" dxfId="925" priority="1973">
      <formula>$F90="RO-3"</formula>
    </cfRule>
    <cfRule type="expression" dxfId="924" priority="1974">
      <formula>$F90="Nic"</formula>
    </cfRule>
    <cfRule type="expression" dxfId="923" priority="1975">
      <formula>$F90="RO-V"</formula>
    </cfRule>
    <cfRule type="expression" dxfId="922" priority="1976">
      <formula>$F90="RO-Z"</formula>
    </cfRule>
    <cfRule type="expression" dxfId="921" priority="1977">
      <formula>$F90="RO-1"</formula>
    </cfRule>
    <cfRule type="expression" dxfId="920" priority="1978">
      <formula>$F90="RO-2"</formula>
    </cfRule>
    <cfRule type="expression" dxfId="919" priority="1979">
      <formula>$F90="RO-3"</formula>
    </cfRule>
    <cfRule type="expression" dxfId="918" priority="1980">
      <formula>$F90="Nic"</formula>
    </cfRule>
    <cfRule type="expression" dxfId="917" priority="1981">
      <formula>$F90="RO-V"</formula>
    </cfRule>
    <cfRule type="expression" dxfId="916" priority="1982">
      <formula>$F90="RO-Z"</formula>
    </cfRule>
    <cfRule type="expression" dxfId="915" priority="1983">
      <formula>$F90="RO-1"</formula>
    </cfRule>
    <cfRule type="expression" dxfId="914" priority="1984">
      <formula>$F90="RO-2"</formula>
    </cfRule>
    <cfRule type="expression" dxfId="913" priority="1985">
      <formula>$F90="RO-3"</formula>
    </cfRule>
    <cfRule type="expression" dxfId="912" priority="1986">
      <formula>$F90="RO-Z"</formula>
    </cfRule>
    <cfRule type="expression" dxfId="911" priority="1987">
      <formula>$F90="RO-1"</formula>
    </cfRule>
    <cfRule type="expression" dxfId="910" priority="1988">
      <formula>$F90="RO-2"</formula>
    </cfRule>
    <cfRule type="expression" dxfId="909" priority="1989">
      <formula>$F90="RO-3"</formula>
    </cfRule>
    <cfRule type="expression" dxfId="908" priority="1990">
      <formula>$F90="Nic"</formula>
    </cfRule>
    <cfRule type="expression" dxfId="907" priority="1991">
      <formula>$F90="RO-V"</formula>
    </cfRule>
    <cfRule type="expression" dxfId="906" priority="1992">
      <formula>$F90="RO-Z"</formula>
    </cfRule>
    <cfRule type="expression" dxfId="905" priority="1993">
      <formula>$F90="RO-1"</formula>
    </cfRule>
    <cfRule type="expression" dxfId="904" priority="1994">
      <formula>$F90="RO-2"</formula>
    </cfRule>
    <cfRule type="expression" dxfId="903" priority="1995">
      <formula>$F90="RO-3"</formula>
    </cfRule>
    <cfRule type="expression" dxfId="902" priority="1996">
      <formula>$F90="Nic"</formula>
    </cfRule>
    <cfRule type="expression" dxfId="901" priority="1997">
      <formula>$F90="RO-V"</formula>
    </cfRule>
    <cfRule type="expression" dxfId="900" priority="1998">
      <formula>$F90="RO-Z"</formula>
    </cfRule>
    <cfRule type="expression" dxfId="899" priority="1999">
      <formula>$F90="RO-1"</formula>
    </cfRule>
    <cfRule type="expression" dxfId="898" priority="2000">
      <formula>$F90="RO-2"</formula>
    </cfRule>
    <cfRule type="expression" dxfId="897" priority="2001">
      <formula>$F90="RO-3"</formula>
    </cfRule>
  </conditionalFormatting>
  <conditionalFormatting sqref="F18:F90">
    <cfRule type="expression" dxfId="896" priority="6615">
      <formula>$F18="RO-2"</formula>
    </cfRule>
    <cfRule type="expression" dxfId="895" priority="6614">
      <formula>$F18="RO-1"</formula>
    </cfRule>
    <cfRule type="expression" dxfId="894" priority="6613">
      <formula>$F18="RO-Z"</formula>
    </cfRule>
    <cfRule type="expression" dxfId="893" priority="6612">
      <formula>$F18="RO-V"</formula>
    </cfRule>
    <cfRule type="expression" dxfId="892" priority="6611">
      <formula>$F18="Nic"</formula>
    </cfRule>
    <cfRule type="expression" dxfId="891" priority="6610">
      <formula>$F18="RO-3"</formula>
    </cfRule>
    <cfRule type="expression" dxfId="890" priority="6609">
      <formula>$F18="RO-2"</formula>
    </cfRule>
    <cfRule type="expression" dxfId="889" priority="6608">
      <formula>$F18="RO-1"</formula>
    </cfRule>
    <cfRule type="expression" dxfId="888" priority="6626">
      <formula>$F18="RO-1"</formula>
    </cfRule>
    <cfRule type="expression" dxfId="887" priority="6625">
      <formula>$F18="RO-Z"</formula>
    </cfRule>
    <cfRule type="expression" dxfId="886" priority="6624">
      <formula>$F18="RO-V"</formula>
    </cfRule>
    <cfRule type="expression" dxfId="885" priority="6618">
      <formula>$F18="RO-V"</formula>
    </cfRule>
    <cfRule type="expression" dxfId="884" priority="6617">
      <formula>$F18="Nic"</formula>
    </cfRule>
    <cfRule type="expression" dxfId="883" priority="6616">
      <formula>$F18="RO-3"</formula>
    </cfRule>
    <cfRule type="expression" dxfId="882" priority="6636">
      <formula>$F18="RO-1"</formula>
    </cfRule>
    <cfRule type="expression" dxfId="881" priority="6640">
      <formula>$F18="RO-V"</formula>
    </cfRule>
    <cfRule type="expression" dxfId="880" priority="6639">
      <formula>$F18="Nic"</formula>
    </cfRule>
    <cfRule type="expression" dxfId="879" priority="6635">
      <formula>$F18="RO-Z"</formula>
    </cfRule>
    <cfRule type="expression" dxfId="878" priority="6638">
      <formula>$F18="RO-3"</formula>
    </cfRule>
    <cfRule type="expression" dxfId="877" priority="6637">
      <formula>$F18="RO-2"</formula>
    </cfRule>
    <cfRule type="expression" dxfId="876" priority="6634">
      <formula>$F18="RO-3"</formula>
    </cfRule>
    <cfRule type="expression" dxfId="875" priority="6633">
      <formula>$F18="RO-2"</formula>
    </cfRule>
    <cfRule type="expression" dxfId="874" priority="6632">
      <formula>$F18="RO-1"</formula>
    </cfRule>
    <cfRule type="expression" dxfId="873" priority="6631">
      <formula>$F18="RO-Z"</formula>
    </cfRule>
    <cfRule type="expression" dxfId="872" priority="6630">
      <formula>$F18="RO-V"</formula>
    </cfRule>
    <cfRule type="expression" dxfId="871" priority="6629">
      <formula>$F18="Nic"</formula>
    </cfRule>
    <cfRule type="expression" dxfId="870" priority="6628">
      <formula>$F18="RO-3"</formula>
    </cfRule>
    <cfRule type="expression" dxfId="869" priority="6627">
      <formula>$F18="RO-2"</formula>
    </cfRule>
    <cfRule type="expression" dxfId="868" priority="6623">
      <formula>$F18="Nic"</formula>
    </cfRule>
    <cfRule type="expression" dxfId="867" priority="6622">
      <formula>$F18="RO-3"</formula>
    </cfRule>
    <cfRule type="expression" dxfId="866" priority="6621">
      <formula>$F18="RO-2"</formula>
    </cfRule>
    <cfRule type="expression" dxfId="865" priority="6620">
      <formula>$F18="RO-1"</formula>
    </cfRule>
    <cfRule type="expression" dxfId="864" priority="6619">
      <formula>$F18="RO-Z"</formula>
    </cfRule>
  </conditionalFormatting>
  <conditionalFormatting sqref="F18:F116">
    <cfRule type="expression" dxfId="863" priority="6644">
      <formula>$F18="RO-3"</formula>
    </cfRule>
    <cfRule type="expression" dxfId="862" priority="6643">
      <formula>$F18="RO-2"</formula>
    </cfRule>
    <cfRule type="expression" dxfId="861" priority="6642">
      <formula>$F18="RO-1"</formula>
    </cfRule>
    <cfRule type="expression" dxfId="860" priority="6641">
      <formula>$F18="RO-Z"</formula>
    </cfRule>
  </conditionalFormatting>
  <conditionalFormatting sqref="F58:F78">
    <cfRule type="expression" dxfId="859" priority="5438">
      <formula>$F58="RO-1"</formula>
    </cfRule>
    <cfRule type="expression" dxfId="858" priority="5429">
      <formula>$F58="RO-2"</formula>
    </cfRule>
    <cfRule type="expression" dxfId="857" priority="5439">
      <formula>$F58="RO-2"</formula>
    </cfRule>
    <cfRule type="expression" dxfId="856" priority="5415">
      <formula>$F58="RO-Z"</formula>
    </cfRule>
    <cfRule type="expression" dxfId="855" priority="5409">
      <formula>$F58="RO-Z"</formula>
    </cfRule>
    <cfRule type="expression" dxfId="854" priority="5410">
      <formula>$F58="RO-1"</formula>
    </cfRule>
    <cfRule type="expression" dxfId="853" priority="5436">
      <formula>$F58="RO-V"</formula>
    </cfRule>
    <cfRule type="expression" dxfId="852" priority="5404">
      <formula>$F58="RO-1"</formula>
    </cfRule>
    <cfRule type="expression" dxfId="851" priority="5405">
      <formula>$F58="RO-2"</formula>
    </cfRule>
    <cfRule type="expression" dxfId="850" priority="5406">
      <formula>$F58="RO-3"</formula>
    </cfRule>
    <cfRule type="expression" dxfId="849" priority="5440">
      <formula>$F58="RO-3"</formula>
    </cfRule>
    <cfRule type="expression" dxfId="848" priority="5411">
      <formula>$F58="RO-2"</formula>
    </cfRule>
    <cfRule type="expression" dxfId="847" priority="5412">
      <formula>$F58="RO-3"</formula>
    </cfRule>
    <cfRule type="expression" dxfId="846" priority="5408">
      <formula>$F58="RO-V"</formula>
    </cfRule>
    <cfRule type="expression" dxfId="845" priority="5413">
      <formula>$F58="Nic"</formula>
    </cfRule>
    <cfRule type="expression" dxfId="844" priority="5414">
      <formula>$F58="RO-V"</formula>
    </cfRule>
    <cfRule type="expression" dxfId="843" priority="5416">
      <formula>$F58="RO-1"</formula>
    </cfRule>
    <cfRule type="expression" dxfId="842" priority="5417">
      <formula>$F58="RO-2"</formula>
    </cfRule>
    <cfRule type="expression" dxfId="841" priority="5418">
      <formula>$F58="RO-3"</formula>
    </cfRule>
    <cfRule type="expression" dxfId="840" priority="5419">
      <formula>$F58="Nic"</formula>
    </cfRule>
    <cfRule type="expression" dxfId="839" priority="5420">
      <formula>$F58="RO-V"</formula>
    </cfRule>
    <cfRule type="expression" dxfId="838" priority="5421">
      <formula>$F58="RO-Z"</formula>
    </cfRule>
    <cfRule type="expression" dxfId="837" priority="5422">
      <formula>$F58="RO-1"</formula>
    </cfRule>
    <cfRule type="expression" dxfId="836" priority="5423">
      <formula>$F58="RO-2"</formula>
    </cfRule>
    <cfRule type="expression" dxfId="835" priority="5425">
      <formula>$F58="Nic"</formula>
    </cfRule>
    <cfRule type="expression" dxfId="834" priority="5424">
      <formula>$F58="RO-3"</formula>
    </cfRule>
    <cfRule type="expression" dxfId="833" priority="5426">
      <formula>$F58="RO-V"</formula>
    </cfRule>
    <cfRule type="expression" dxfId="832" priority="5427">
      <formula>$F58="RO-Z"</formula>
    </cfRule>
    <cfRule type="expression" dxfId="831" priority="5428">
      <formula>$F58="RO-1"</formula>
    </cfRule>
    <cfRule type="expression" dxfId="830" priority="5430">
      <formula>$F58="RO-3"</formula>
    </cfRule>
    <cfRule type="expression" dxfId="829" priority="5431">
      <formula>$F58="RO-Z"</formula>
    </cfRule>
    <cfRule type="expression" dxfId="828" priority="5432">
      <formula>$F58="RO-1"</formula>
    </cfRule>
    <cfRule type="expression" dxfId="827" priority="5433">
      <formula>$F58="RO-2"</formula>
    </cfRule>
    <cfRule type="expression" dxfId="826" priority="5434">
      <formula>$F58="RO-3"</formula>
    </cfRule>
    <cfRule type="expression" dxfId="825" priority="5435">
      <formula>$F58="Nic"</formula>
    </cfRule>
    <cfRule type="expression" dxfId="824" priority="5407">
      <formula>$F58="Nic"</formula>
    </cfRule>
    <cfRule type="expression" dxfId="823" priority="5437">
      <formula>$F58="RO-Z"</formula>
    </cfRule>
  </conditionalFormatting>
  <conditionalFormatting sqref="F58:F90">
    <cfRule type="expression" dxfId="822" priority="4634">
      <formula>$F58="RO-Z"</formula>
    </cfRule>
  </conditionalFormatting>
  <conditionalFormatting sqref="F79:F90">
    <cfRule type="expression" dxfId="821" priority="4596">
      <formula>$F79="RO-2"</formula>
    </cfRule>
    <cfRule type="expression" dxfId="820" priority="4597">
      <formula>$F79="RO-3"</formula>
    </cfRule>
    <cfRule type="expression" dxfId="819" priority="4598">
      <formula>$F79="Nic"</formula>
    </cfRule>
    <cfRule type="expression" dxfId="818" priority="4599">
      <formula>$F79="RO-V"</formula>
    </cfRule>
    <cfRule type="expression" dxfId="817" priority="4600">
      <formula>$F79="RO-Z"</formula>
    </cfRule>
    <cfRule type="expression" dxfId="816" priority="4601">
      <formula>$F79="RO-1"</formula>
    </cfRule>
    <cfRule type="expression" dxfId="815" priority="4602">
      <formula>$F79="RO-2"</formula>
    </cfRule>
    <cfRule type="expression" dxfId="814" priority="4603">
      <formula>$F79="RO-3"</formula>
    </cfRule>
    <cfRule type="expression" dxfId="813" priority="4604">
      <formula>$F79="Nic"</formula>
    </cfRule>
    <cfRule type="expression" dxfId="812" priority="4606">
      <formula>$F79="RO-Z"</formula>
    </cfRule>
    <cfRule type="expression" dxfId="811" priority="4607">
      <formula>$F79="RO-1"</formula>
    </cfRule>
    <cfRule type="expression" dxfId="810" priority="4608">
      <formula>$F79="RO-2"</formula>
    </cfRule>
    <cfRule type="expression" dxfId="809" priority="4609">
      <formula>$F79="RO-3"</formula>
    </cfRule>
    <cfRule type="expression" dxfId="808" priority="4610">
      <formula>$F79="Nic"</formula>
    </cfRule>
    <cfRule type="expression" dxfId="807" priority="4611">
      <formula>$F79="RO-V"</formula>
    </cfRule>
    <cfRule type="expression" dxfId="806" priority="4612">
      <formula>$F79="RO-Z"</formula>
    </cfRule>
    <cfRule type="expression" dxfId="805" priority="4613">
      <formula>$F79="RO-1"</formula>
    </cfRule>
    <cfRule type="expression" dxfId="804" priority="4614">
      <formula>$F79="RO-2"</formula>
    </cfRule>
    <cfRule type="expression" dxfId="803" priority="4615">
      <formula>$F79="RO-3"</formula>
    </cfRule>
    <cfRule type="expression" dxfId="802" priority="4616">
      <formula>$F79="Nic"</formula>
    </cfRule>
    <cfRule type="expression" dxfId="801" priority="4637">
      <formula>$F79="RO3"</formula>
    </cfRule>
    <cfRule type="expression" dxfId="800" priority="4635">
      <formula>$F79="RO1"</formula>
    </cfRule>
    <cfRule type="expression" dxfId="799" priority="4595">
      <formula>$F79="RO-1"</formula>
    </cfRule>
    <cfRule type="expression" dxfId="798" priority="4636">
      <formula>$F79="RO2"</formula>
    </cfRule>
    <cfRule type="expression" dxfId="797" priority="4617">
      <formula>$F79="RO-V"</formula>
    </cfRule>
    <cfRule type="expression" dxfId="796" priority="4629">
      <formula>$F79="RO-1"</formula>
    </cfRule>
    <cfRule type="expression" dxfId="795" priority="4628">
      <formula>$F79="RO-Z"</formula>
    </cfRule>
    <cfRule type="expression" dxfId="794" priority="4622">
      <formula>$F79="RO-Z"</formula>
    </cfRule>
    <cfRule type="expression" dxfId="793" priority="4627">
      <formula>$F79="RO-V"</formula>
    </cfRule>
    <cfRule type="expression" dxfId="792" priority="4626">
      <formula>$F79="Nic"</formula>
    </cfRule>
    <cfRule type="expression" dxfId="791" priority="4625">
      <formula>$F79="RO-3"</formula>
    </cfRule>
    <cfRule type="expression" dxfId="790" priority="4605">
      <formula>$F79="RO-V"</formula>
    </cfRule>
    <cfRule type="expression" dxfId="789" priority="4624">
      <formula>$F79="RO-2"</formula>
    </cfRule>
    <cfRule type="expression" dxfId="788" priority="4623">
      <formula>$F79="RO-1"</formula>
    </cfRule>
    <cfRule type="expression" dxfId="787" priority="4633">
      <formula>$F79="Nic"</formula>
    </cfRule>
    <cfRule type="expression" dxfId="786" priority="4621">
      <formula>$F79="RO-3"</formula>
    </cfRule>
    <cfRule type="expression" dxfId="785" priority="4620">
      <formula>$F79="RO-2"</formula>
    </cfRule>
    <cfRule type="expression" dxfId="784" priority="4619">
      <formula>$F79="RO-1"</formula>
    </cfRule>
    <cfRule type="expression" dxfId="783" priority="4632">
      <formula>$F79="RO-V"</formula>
    </cfRule>
    <cfRule type="expression" dxfId="782" priority="4631">
      <formula>$F79="RO-3"</formula>
    </cfRule>
    <cfRule type="expression" dxfId="781" priority="4630">
      <formula>$F79="RO-2"</formula>
    </cfRule>
    <cfRule type="expression" dxfId="780" priority="4618">
      <formula>$F79="RO-Z"</formula>
    </cfRule>
  </conditionalFormatting>
  <conditionalFormatting sqref="F80:F90">
    <cfRule type="expression" dxfId="779" priority="4664">
      <formula>$F80="RO-2"</formula>
    </cfRule>
    <cfRule type="expression" dxfId="778" priority="4663">
      <formula>$F80="RO-1"</formula>
    </cfRule>
    <cfRule type="expression" dxfId="777" priority="4662">
      <formula>$F80="RO-Z"</formula>
    </cfRule>
    <cfRule type="expression" dxfId="776" priority="4661">
      <formula>$F80="RO-V"</formula>
    </cfRule>
    <cfRule type="expression" dxfId="775" priority="4660">
      <formula>$F80="Nic"</formula>
    </cfRule>
    <cfRule type="expression" dxfId="774" priority="4659">
      <formula>$F80="RO-3"</formula>
    </cfRule>
    <cfRule type="expression" dxfId="773" priority="4658">
      <formula>$F80="RO-2"</formula>
    </cfRule>
    <cfRule type="expression" dxfId="772" priority="4657">
      <formula>$F80="RO-1"</formula>
    </cfRule>
    <cfRule type="expression" dxfId="771" priority="4656">
      <formula>$F80="RO-Z"</formula>
    </cfRule>
    <cfRule type="expression" dxfId="770" priority="4655">
      <formula>$F80="RO-V"</formula>
    </cfRule>
    <cfRule type="expression" dxfId="769" priority="4654">
      <formula>$F80="Nic"</formula>
    </cfRule>
    <cfRule type="expression" dxfId="768" priority="4653">
      <formula>$F80="RO-3"</formula>
    </cfRule>
    <cfRule type="expression" dxfId="767" priority="4652">
      <formula>$F80="RO-2"</formula>
    </cfRule>
    <cfRule type="expression" dxfId="766" priority="4852">
      <formula>$F80="RO-Z"</formula>
    </cfRule>
    <cfRule type="expression" dxfId="765" priority="4651">
      <formula>$F80="RO-1"</formula>
    </cfRule>
    <cfRule type="expression" dxfId="764" priority="4650">
      <formula>$F80="RO-Z"</formula>
    </cfRule>
    <cfRule type="expression" dxfId="763" priority="4649">
      <formula>$F80="RO-V"</formula>
    </cfRule>
    <cfRule type="expression" dxfId="762" priority="4648">
      <formula>$F80="Nic"</formula>
    </cfRule>
    <cfRule type="expression" dxfId="761" priority="4647">
      <formula>$F80="RO-3"</formula>
    </cfRule>
    <cfRule type="expression" dxfId="760" priority="4645">
      <formula>$F80="RO-1"</formula>
    </cfRule>
    <cfRule type="expression" dxfId="759" priority="4644">
      <formula>$F80="RO-Z"</formula>
    </cfRule>
    <cfRule type="expression" dxfId="758" priority="4646">
      <formula>$F80="RO-2"</formula>
    </cfRule>
    <cfRule type="expression" dxfId="757" priority="4877">
      <formula>$F80="RO-3"</formula>
    </cfRule>
    <cfRule type="expression" dxfId="756" priority="4876">
      <formula>$F80="RO-2"</formula>
    </cfRule>
    <cfRule type="expression" dxfId="755" priority="4875">
      <formula>$F80="RO-1"</formula>
    </cfRule>
    <cfRule type="expression" dxfId="754" priority="4873">
      <formula>$F80="RO-V"</formula>
    </cfRule>
    <cfRule type="expression" dxfId="753" priority="4872">
      <formula>$F80="Nic"</formula>
    </cfRule>
    <cfRule type="expression" dxfId="752" priority="4871">
      <formula>$F80="RO-3"</formula>
    </cfRule>
    <cfRule type="expression" dxfId="751" priority="4870">
      <formula>$F80="RO-2"</formula>
    </cfRule>
    <cfRule type="expression" dxfId="750" priority="4869">
      <formula>$F80="RO-1"</formula>
    </cfRule>
    <cfRule type="expression" dxfId="749" priority="4868">
      <formula>$F80="RO-Z"</formula>
    </cfRule>
    <cfRule type="expression" dxfId="748" priority="4867">
      <formula>$F80="RO-3"</formula>
    </cfRule>
    <cfRule type="expression" dxfId="747" priority="4866">
      <formula>$F80="RO-2"</formula>
    </cfRule>
    <cfRule type="expression" dxfId="746" priority="4865">
      <formula>$F80="RO-1"</formula>
    </cfRule>
    <cfRule type="expression" dxfId="745" priority="4864">
      <formula>$F80="RO-Z"</formula>
    </cfRule>
    <cfRule type="expression" dxfId="744" priority="4863">
      <formula>$F80="RO-V"</formula>
    </cfRule>
    <cfRule type="expression" dxfId="743" priority="4862">
      <formula>$F80="Nic"</formula>
    </cfRule>
    <cfRule type="expression" dxfId="742" priority="4861">
      <formula>$F80="RO-3"</formula>
    </cfRule>
    <cfRule type="expression" dxfId="741" priority="4860">
      <formula>$F80="RO-2"</formula>
    </cfRule>
    <cfRule type="expression" dxfId="740" priority="4859">
      <formula>$F80="RO-1"</formula>
    </cfRule>
    <cfRule type="expression" dxfId="739" priority="4681">
      <formula>$F80="RO-3"</formula>
    </cfRule>
    <cfRule type="expression" dxfId="738" priority="4680">
      <formula>$F80="RO-2"</formula>
    </cfRule>
    <cfRule type="expression" dxfId="737" priority="4858">
      <formula>$F80="RO-Z"</formula>
    </cfRule>
    <cfRule type="expression" dxfId="736" priority="4857">
      <formula>$F80="RO-V"</formula>
    </cfRule>
    <cfRule type="expression" dxfId="735" priority="4856">
      <formula>$F80="Nic"</formula>
    </cfRule>
    <cfRule type="expression" dxfId="734" priority="4855">
      <formula>$F80="RO-3"</formula>
    </cfRule>
    <cfRule type="expression" dxfId="733" priority="4854">
      <formula>$F80="RO-2"</formula>
    </cfRule>
    <cfRule type="expression" dxfId="732" priority="4853">
      <formula>$F80="RO-1"</formula>
    </cfRule>
    <cfRule type="expression" dxfId="731" priority="4851">
      <formula>$F80="RO-V"</formula>
    </cfRule>
    <cfRule type="expression" dxfId="730" priority="4850">
      <formula>$F80="Nic"</formula>
    </cfRule>
    <cfRule type="expression" dxfId="729" priority="4849">
      <formula>$F80="RO-3"</formula>
    </cfRule>
    <cfRule type="expression" dxfId="728" priority="4848">
      <formula>$F80="RO-2"</formula>
    </cfRule>
    <cfRule type="expression" dxfId="727" priority="4847">
      <formula>$F80="RO-1"</formula>
    </cfRule>
    <cfRule type="expression" dxfId="726" priority="4845">
      <formula>$F80="RO-V"</formula>
    </cfRule>
    <cfRule type="expression" dxfId="725" priority="4844">
      <formula>$F80="Nic"</formula>
    </cfRule>
    <cfRule type="expression" dxfId="724" priority="4843">
      <formula>$F80="RO-3"</formula>
    </cfRule>
    <cfRule type="expression" dxfId="723" priority="4842">
      <formula>$F80="RO-2"</formula>
    </cfRule>
    <cfRule type="expression" dxfId="722" priority="4841">
      <formula>$F80="RO-1"</formula>
    </cfRule>
    <cfRule type="expression" dxfId="721" priority="4840">
      <formula>$F80="RO-Z"</formula>
    </cfRule>
    <cfRule type="expression" dxfId="720" priority="4846">
      <formula>$F80="RO-Z"</formula>
    </cfRule>
    <cfRule type="expression" dxfId="719" priority="4679">
      <formula>$F80="RO-1"</formula>
    </cfRule>
    <cfRule type="expression" dxfId="718" priority="4677">
      <formula>$F80="RO-V"</formula>
    </cfRule>
    <cfRule type="expression" dxfId="717" priority="4676">
      <formula>$F80="Nic"</formula>
    </cfRule>
    <cfRule type="expression" dxfId="716" priority="4675">
      <formula>$F80="RO-3"</formula>
    </cfRule>
    <cfRule type="expression" dxfId="715" priority="4674">
      <formula>$F80="RO-2"</formula>
    </cfRule>
    <cfRule type="expression" dxfId="714" priority="4673">
      <formula>$F80="RO-1"</formula>
    </cfRule>
    <cfRule type="expression" dxfId="713" priority="4672">
      <formula>$F80="RO-Z"</formula>
    </cfRule>
    <cfRule type="expression" dxfId="712" priority="4671">
      <formula>$F80="RO-3"</formula>
    </cfRule>
    <cfRule type="expression" dxfId="711" priority="4670">
      <formula>$F80="RO-2"</formula>
    </cfRule>
    <cfRule type="expression" dxfId="710" priority="4669">
      <formula>$F80="RO-1"</formula>
    </cfRule>
    <cfRule type="expression" dxfId="709" priority="4668">
      <formula>$F80="RO-Z"</formula>
    </cfRule>
    <cfRule type="expression" dxfId="708" priority="4667">
      <formula>$F80="RO-V"</formula>
    </cfRule>
    <cfRule type="expression" dxfId="707" priority="4666">
      <formula>$F80="Nic"</formula>
    </cfRule>
    <cfRule type="expression" dxfId="706" priority="4665">
      <formula>$F80="RO-3"</formula>
    </cfRule>
  </conditionalFormatting>
  <conditionalFormatting sqref="F91:F112">
    <cfRule type="expression" dxfId="705" priority="7788">
      <formula>$F91="RO-3"</formula>
    </cfRule>
    <cfRule type="expression" dxfId="704" priority="7767">
      <formula>$F91="Nic"</formula>
    </cfRule>
    <cfRule type="expression" dxfId="703" priority="7768">
      <formula>$F91="RO-V"</formula>
    </cfRule>
    <cfRule type="expression" dxfId="702" priority="7769">
      <formula>$F91="RO-Z"</formula>
    </cfRule>
    <cfRule type="expression" dxfId="701" priority="7761">
      <formula>$F91="Nic"</formula>
    </cfRule>
    <cfRule type="expression" dxfId="700" priority="7440">
      <formula>$F91="RO-1"</formula>
    </cfRule>
    <cfRule type="expression" dxfId="699" priority="7765">
      <formula>$F91="RO-2"</formula>
    </cfRule>
    <cfRule type="expression" dxfId="698" priority="7794">
      <formula>$F91="RO-3"</formula>
    </cfRule>
    <cfRule type="expression" dxfId="697" priority="7793">
      <formula>$F91="RO-2"</formula>
    </cfRule>
    <cfRule type="expression" dxfId="696" priority="7792">
      <formula>$F91="RO-1"</formula>
    </cfRule>
    <cfRule type="expression" dxfId="695" priority="7791">
      <formula>$F91="RO-Z"</formula>
    </cfRule>
    <cfRule type="expression" dxfId="694" priority="7790">
      <formula>$F91="RO-V"</formula>
    </cfRule>
    <cfRule type="expression" dxfId="693" priority="7789">
      <formula>$F91="Nic"</formula>
    </cfRule>
    <cfRule type="expression" dxfId="692" priority="7763">
      <formula>$F91="RO-Z"</formula>
    </cfRule>
    <cfRule type="expression" dxfId="691" priority="7787">
      <formula>$F91="RO-2"</formula>
    </cfRule>
    <cfRule type="expression" dxfId="690" priority="7786">
      <formula>$F91="RO-1"</formula>
    </cfRule>
    <cfRule type="expression" dxfId="689" priority="7785">
      <formula>$F91="RO-Z"</formula>
    </cfRule>
    <cfRule type="expression" dxfId="688" priority="7784">
      <formula>$F91="RO-3"</formula>
    </cfRule>
    <cfRule type="expression" dxfId="687" priority="7783">
      <formula>$F91="RO-2"</formula>
    </cfRule>
    <cfRule type="expression" dxfId="686" priority="7764">
      <formula>$F91="RO-1"</formula>
    </cfRule>
    <cfRule type="expression" dxfId="685" priority="7443">
      <formula>$F91="Nic"</formula>
    </cfRule>
    <cfRule type="expression" dxfId="684" priority="7463">
      <formula>$F91="RO-2"</formula>
    </cfRule>
    <cfRule type="expression" dxfId="683" priority="7778">
      <formula>$F91="RO-3"</formula>
    </cfRule>
    <cfRule type="expression" dxfId="682" priority="7762">
      <formula>$F91="RO-V"</formula>
    </cfRule>
    <cfRule type="expression" dxfId="681" priority="7433">
      <formula>$F91="RO-Z"</formula>
    </cfRule>
    <cfRule type="expression" dxfId="680" priority="7434">
      <formula>$F91="RO-1"</formula>
    </cfRule>
    <cfRule type="expression" dxfId="679" priority="7435">
      <formula>$F91="RO-2"</formula>
    </cfRule>
    <cfRule type="expression" dxfId="678" priority="7436">
      <formula>$F91="RO-3"</formula>
    </cfRule>
    <cfRule type="expression" dxfId="677" priority="7437">
      <formula>$F91="Nic"</formula>
    </cfRule>
    <cfRule type="expression" dxfId="676" priority="7770">
      <formula>$F91="RO-1"</formula>
    </cfRule>
    <cfRule type="expression" dxfId="675" priority="7438">
      <formula>$F91="RO-V"</formula>
    </cfRule>
    <cfRule type="expression" dxfId="674" priority="7439">
      <formula>$F91="RO-Z"</formula>
    </cfRule>
    <cfRule type="expression" dxfId="673" priority="7766">
      <formula>$F91="RO-3"</formula>
    </cfRule>
    <cfRule type="expression" dxfId="672" priority="7760">
      <formula>$F91="RO-3"</formula>
    </cfRule>
    <cfRule type="expression" dxfId="671" priority="7759">
      <formula>$F91="RO-2"</formula>
    </cfRule>
    <cfRule type="expression" dxfId="670" priority="7758">
      <formula>$F91="RO-1"</formula>
    </cfRule>
    <cfRule type="expression" dxfId="669" priority="7757">
      <formula>$F91="RO-Z"</formula>
    </cfRule>
    <cfRule type="expression" dxfId="668" priority="7782">
      <formula>$F91="RO-1"</formula>
    </cfRule>
    <cfRule type="expression" dxfId="667" priority="7781">
      <formula>$F91="RO-Z"</formula>
    </cfRule>
    <cfRule type="expression" dxfId="666" priority="7780">
      <formula>$F91="RO-V"</formula>
    </cfRule>
    <cfRule type="expression" dxfId="665" priority="7779">
      <formula>$F91="Nic"</formula>
    </cfRule>
    <cfRule type="expression" dxfId="664" priority="7777">
      <formula>$F91="RO-2"</formula>
    </cfRule>
    <cfRule type="expression" dxfId="663" priority="7776">
      <formula>$F91="RO-1"</formula>
    </cfRule>
    <cfRule type="expression" dxfId="662" priority="7775">
      <formula>$F91="RO-Z"</formula>
    </cfRule>
    <cfRule type="expression" dxfId="661" priority="7774">
      <formula>$F91="RO-V"</formula>
    </cfRule>
    <cfRule type="expression" dxfId="660" priority="7470">
      <formula>$F91="RO-3"</formula>
    </cfRule>
    <cfRule type="expression" dxfId="659" priority="7469">
      <formula>$F91="RO-2"</formula>
    </cfRule>
    <cfRule type="expression" dxfId="658" priority="7468">
      <formula>$F91="RO-1"</formula>
    </cfRule>
    <cfRule type="expression" dxfId="657" priority="7467">
      <formula>$F91="RO-Z"</formula>
    </cfRule>
    <cfRule type="expression" dxfId="656" priority="7466">
      <formula>$F91="RO-V"</formula>
    </cfRule>
    <cfRule type="expression" dxfId="655" priority="7465">
      <formula>$F91="Nic"</formula>
    </cfRule>
    <cfRule type="expression" dxfId="654" priority="7464">
      <formula>$F91="RO-3"</formula>
    </cfRule>
    <cfRule type="expression" dxfId="653" priority="7462">
      <formula>$F91="RO-1"</formula>
    </cfRule>
    <cfRule type="expression" dxfId="652" priority="7461">
      <formula>$F91="RO-Z"</formula>
    </cfRule>
    <cfRule type="expression" dxfId="651" priority="7460">
      <formula>$F91="RO-3"</formula>
    </cfRule>
    <cfRule type="expression" dxfId="650" priority="7459">
      <formula>$F91="RO-2"</formula>
    </cfRule>
    <cfRule type="expression" dxfId="649" priority="7458">
      <formula>$F91="RO-1"</formula>
    </cfRule>
    <cfRule type="expression" dxfId="648" priority="7457">
      <formula>$F91="RO-Z"</formula>
    </cfRule>
    <cfRule type="expression" dxfId="647" priority="7456">
      <formula>$F91="RO-V"</formula>
    </cfRule>
    <cfRule type="expression" dxfId="646" priority="7455">
      <formula>$F91="Nic"</formula>
    </cfRule>
    <cfRule type="expression" dxfId="645" priority="7454">
      <formula>$F91="RO-3"</formula>
    </cfRule>
    <cfRule type="expression" dxfId="644" priority="7453">
      <formula>$F91="RO-2"</formula>
    </cfRule>
    <cfRule type="expression" dxfId="643" priority="7452">
      <formula>$F91="RO-1"</formula>
    </cfRule>
    <cfRule type="expression" dxfId="642" priority="7451">
      <formula>$F91="RO-Z"</formula>
    </cfRule>
    <cfRule type="expression" dxfId="641" priority="7450">
      <formula>$F91="RO-V"</formula>
    </cfRule>
    <cfRule type="expression" dxfId="640" priority="7449">
      <formula>$F91="Nic"</formula>
    </cfRule>
    <cfRule type="expression" dxfId="639" priority="7773">
      <formula>$F91="Nic"</formula>
    </cfRule>
    <cfRule type="expression" dxfId="638" priority="7772">
      <formula>$F91="RO-3"</formula>
    </cfRule>
    <cfRule type="expression" dxfId="637" priority="7448">
      <formula>$F91="RO-3"</formula>
    </cfRule>
    <cfRule type="expression" dxfId="636" priority="7447">
      <formula>$F91="RO-2"</formula>
    </cfRule>
    <cfRule type="expression" dxfId="635" priority="7446">
      <formula>$F91="RO-1"</formula>
    </cfRule>
    <cfRule type="expression" dxfId="634" priority="7445">
      <formula>$F91="RO-Z"</formula>
    </cfRule>
    <cfRule type="expression" dxfId="633" priority="7444">
      <formula>$F91="RO-V"</formula>
    </cfRule>
    <cfRule type="expression" dxfId="632" priority="7442">
      <formula>$F91="RO-3"</formula>
    </cfRule>
    <cfRule type="expression" dxfId="631" priority="7441">
      <formula>$F91="RO-2"</formula>
    </cfRule>
    <cfRule type="expression" dxfId="630" priority="7771">
      <formula>$F91="RO-2"</formula>
    </cfRule>
  </conditionalFormatting>
  <conditionalFormatting sqref="F91:F116">
    <cfRule type="expression" dxfId="629" priority="9796">
      <formula>$F91="RO-1"</formula>
    </cfRule>
    <cfRule type="expression" dxfId="628" priority="9797">
      <formula>$F91="RO-2"</formula>
    </cfRule>
    <cfRule type="expression" dxfId="627" priority="9798">
      <formula>$F91="RO-3"</formula>
    </cfRule>
    <cfRule type="expression" dxfId="626" priority="9799">
      <formula>$F91="Nic"</formula>
    </cfRule>
    <cfRule type="expression" dxfId="625" priority="7398">
      <formula>$F91="RO-3"</formula>
    </cfRule>
    <cfRule type="expression" dxfId="624" priority="9801">
      <formula>$F91="RO-Z"</formula>
    </cfRule>
    <cfRule type="expression" dxfId="623" priority="9802">
      <formula>$F91="RO-1"</formula>
    </cfRule>
    <cfRule type="expression" dxfId="622" priority="9803">
      <formula>$F91="RO-2"</formula>
    </cfRule>
    <cfRule type="expression" dxfId="621" priority="9804">
      <formula>$F91="RO-3"</formula>
    </cfRule>
    <cfRule type="expression" dxfId="620" priority="7387">
      <formula>$F91="Nic"</formula>
    </cfRule>
    <cfRule type="expression" dxfId="619" priority="7388">
      <formula>$F91="RO-V"</formula>
    </cfRule>
    <cfRule type="expression" dxfId="618" priority="7389">
      <formula>$F91="RO-Z"</formula>
    </cfRule>
    <cfRule type="expression" dxfId="617" priority="7390">
      <formula>$F91="RO-1"</formula>
    </cfRule>
    <cfRule type="expression" dxfId="616" priority="7409">
      <formula>$F91="RO-2"</formula>
    </cfRule>
    <cfRule type="expression" dxfId="615" priority="7408">
      <formula>$F91="RO-1"</formula>
    </cfRule>
    <cfRule type="expression" dxfId="614" priority="7407">
      <formula>$F91="RO-Z"</formula>
    </cfRule>
    <cfRule type="expression" dxfId="613" priority="7406">
      <formula>$F91="RO-V"</formula>
    </cfRule>
    <cfRule type="expression" dxfId="612" priority="7405">
      <formula>$F91="Nic"</formula>
    </cfRule>
    <cfRule type="expression" dxfId="611" priority="9800">
      <formula>$F91="RO-V"</formula>
    </cfRule>
    <cfRule type="expression" dxfId="610" priority="7404">
      <formula>$F91="RO-3"</formula>
    </cfRule>
    <cfRule type="expression" dxfId="609" priority="7403">
      <formula>$F91="RO-2"</formula>
    </cfRule>
    <cfRule type="expression" dxfId="608" priority="7402">
      <formula>$F91="RO-1"</formula>
    </cfRule>
    <cfRule type="expression" dxfId="607" priority="7401">
      <formula>$F91="RO-Z"</formula>
    </cfRule>
    <cfRule type="expression" dxfId="606" priority="7422">
      <formula>$F91="Nic"</formula>
    </cfRule>
    <cfRule type="expression" dxfId="605" priority="7423">
      <formula>$F91="RO-Z"</formula>
    </cfRule>
    <cfRule type="expression" dxfId="604" priority="7424">
      <formula>$F91="RO1"</formula>
    </cfRule>
    <cfRule type="expression" dxfId="603" priority="7400">
      <formula>$F91="RO-V"</formula>
    </cfRule>
    <cfRule type="expression" dxfId="602" priority="7399">
      <formula>$F91="Nic"</formula>
    </cfRule>
    <cfRule type="expression" dxfId="601" priority="7425">
      <formula>$F91="RO2"</formula>
    </cfRule>
    <cfRule type="expression" dxfId="600" priority="7426">
      <formula>$F91="RO3"</formula>
    </cfRule>
    <cfRule type="expression" dxfId="599" priority="9767">
      <formula>$F91="RO-Z"</formula>
    </cfRule>
    <cfRule type="expression" dxfId="598" priority="9768">
      <formula>$F91="RO-1"</formula>
    </cfRule>
    <cfRule type="expression" dxfId="597" priority="9769">
      <formula>$F91="RO-2"</formula>
    </cfRule>
    <cfRule type="expression" dxfId="596" priority="9792">
      <formula>$F91="RO-1"</formula>
    </cfRule>
    <cfRule type="expression" dxfId="595" priority="7391">
      <formula>$F91="RO-2"</formula>
    </cfRule>
    <cfRule type="expression" dxfId="594" priority="9771">
      <formula>$F91="Nic"</formula>
    </cfRule>
    <cfRule type="expression" dxfId="593" priority="9772">
      <formula>$F91="RO-V"</formula>
    </cfRule>
    <cfRule type="expression" dxfId="592" priority="9773">
      <formula>$F91="RO-Z"</formula>
    </cfRule>
    <cfRule type="expression" dxfId="591" priority="9774">
      <formula>$F91="RO-1"</formula>
    </cfRule>
    <cfRule type="expression" dxfId="590" priority="9775">
      <formula>$F91="RO-2"</formula>
    </cfRule>
    <cfRule type="expression" dxfId="589" priority="9776">
      <formula>$F91="RO-3"</formula>
    </cfRule>
    <cfRule type="expression" dxfId="588" priority="9777">
      <formula>$F91="Nic"</formula>
    </cfRule>
    <cfRule type="expression" dxfId="587" priority="9778">
      <formula>$F91="RO-V"</formula>
    </cfRule>
    <cfRule type="expression" dxfId="586" priority="9779">
      <formula>$F91="RO-Z"</formula>
    </cfRule>
    <cfRule type="expression" dxfId="585" priority="9781">
      <formula>$F91="RO-2"</formula>
    </cfRule>
    <cfRule type="expression" dxfId="584" priority="9782">
      <formula>$F91="RO-3"</formula>
    </cfRule>
    <cfRule type="expression" dxfId="583" priority="9783">
      <formula>$F91="Nic"</formula>
    </cfRule>
    <cfRule type="expression" dxfId="582" priority="9784">
      <formula>$F91="RO-V"</formula>
    </cfRule>
    <cfRule type="expression" dxfId="581" priority="9785">
      <formula>$F91="RO-Z"</formula>
    </cfRule>
    <cfRule type="expression" dxfId="580" priority="9786">
      <formula>$F91="RO-1"</formula>
    </cfRule>
    <cfRule type="expression" dxfId="579" priority="7392">
      <formula>$F91="RO-3"</formula>
    </cfRule>
    <cfRule type="expression" dxfId="578" priority="7393">
      <formula>$F91="Nic"</formula>
    </cfRule>
    <cfRule type="expression" dxfId="577" priority="9787">
      <formula>$F91="RO-2"</formula>
    </cfRule>
    <cfRule type="expression" dxfId="576" priority="9788">
      <formula>$F91="RO-3"</formula>
    </cfRule>
    <cfRule type="expression" dxfId="575" priority="9789">
      <formula>$F91="Nic"</formula>
    </cfRule>
    <cfRule type="expression" dxfId="574" priority="9790">
      <formula>$F91="RO-V"</formula>
    </cfRule>
    <cfRule type="expression" dxfId="573" priority="9791">
      <formula>$F91="RO-Z"</formula>
    </cfRule>
    <cfRule type="expression" dxfId="572" priority="9780">
      <formula>$F91="RO-1"</formula>
    </cfRule>
    <cfRule type="expression" dxfId="571" priority="9793">
      <formula>$F91="RO-2"</formula>
    </cfRule>
    <cfRule type="expression" dxfId="570" priority="9794">
      <formula>$F91="RO-3"</formula>
    </cfRule>
    <cfRule type="expression" dxfId="569" priority="7394">
      <formula>$F91="RO-V"</formula>
    </cfRule>
    <cfRule type="expression" dxfId="568" priority="7395">
      <formula>$F91="RO-Z"</formula>
    </cfRule>
    <cfRule type="expression" dxfId="567" priority="7396">
      <formula>$F91="RO-1"</formula>
    </cfRule>
    <cfRule type="expression" dxfId="566" priority="7397">
      <formula>$F91="RO-2"</formula>
    </cfRule>
    <cfRule type="expression" dxfId="565" priority="9795">
      <formula>$F91="RO-Z"</formula>
    </cfRule>
    <cfRule type="expression" dxfId="564" priority="7421">
      <formula>$F91="RO-V"</formula>
    </cfRule>
    <cfRule type="expression" dxfId="563" priority="7420">
      <formula>$F91="RO-3"</formula>
    </cfRule>
    <cfRule type="expression" dxfId="562" priority="7419">
      <formula>$F91="RO-2"</formula>
    </cfRule>
    <cfRule type="expression" dxfId="561" priority="7418">
      <formula>$F91="RO-1"</formula>
    </cfRule>
    <cfRule type="expression" dxfId="560" priority="7417">
      <formula>$F91="RO-Z"</formula>
    </cfRule>
    <cfRule type="expression" dxfId="559" priority="7416">
      <formula>$F91="RO-V"</formula>
    </cfRule>
    <cfRule type="expression" dxfId="558" priority="7415">
      <formula>$F91="Nic"</formula>
    </cfRule>
    <cfRule type="expression" dxfId="557" priority="7414">
      <formula>$F91="RO-3"</formula>
    </cfRule>
    <cfRule type="expression" dxfId="556" priority="7413">
      <formula>$F91="RO-2"</formula>
    </cfRule>
    <cfRule type="expression" dxfId="555" priority="7412">
      <formula>$F91="RO-1"</formula>
    </cfRule>
    <cfRule type="expression" dxfId="554" priority="7411">
      <formula>$F91="RO-Z"</formula>
    </cfRule>
    <cfRule type="expression" dxfId="553" priority="7410">
      <formula>$F91="RO-3"</formula>
    </cfRule>
    <cfRule type="expression" dxfId="552" priority="9770">
      <formula>$F91="RO-3"</formula>
    </cfRule>
  </conditionalFormatting>
  <conditionalFormatting sqref="H79:I112">
    <cfRule type="expression" dxfId="551" priority="4642">
      <formula>$F79="RO2"</formula>
    </cfRule>
    <cfRule type="expression" dxfId="550" priority="4641">
      <formula>$F79="RO1"</formula>
    </cfRule>
    <cfRule type="expression" dxfId="549" priority="4640">
      <formula>$F79="RO-Z"</formula>
    </cfRule>
    <cfRule type="expression" dxfId="548" priority="4643">
      <formula>$F79="RO3"</formula>
    </cfRule>
    <cfRule type="expression" dxfId="547" priority="4639">
      <formula>$F79="Nic"</formula>
    </cfRule>
    <cfRule type="expression" dxfId="546" priority="4638">
      <formula>$F79="RO-V"</formula>
    </cfRule>
  </conditionalFormatting>
  <dataValidations count="4">
    <dataValidation type="list" allowBlank="1" showInputMessage="1" showErrorMessage="1" sqref="I17:I116">
      <formula1>$C$10:$C$14</formula1>
    </dataValidation>
    <dataValidation type="list" allowBlank="1" showInputMessage="1" showErrorMessage="1" sqref="H17:H116">
      <formula1>"1. START,2. START"</formula1>
    </dataValidation>
    <dataValidation type="list" allowBlank="1" showInputMessage="1" showErrorMessage="1" sqref="F12:G12">
      <formula1>"ANO,NE"</formula1>
    </dataValidation>
    <dataValidation type="list" allowBlank="1" showInputMessage="1" showErrorMessage="1" sqref="F17:F116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>Martina Klein (D)</v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339</v>
      </c>
      <c r="L8" s="354"/>
      <c r="N8" s="31"/>
      <c r="P8" s="120" t="s">
        <v>340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86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86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86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86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86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86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86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8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92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86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87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88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89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90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91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v>92</v>
      </c>
      <c r="L8" s="509"/>
      <c r="N8" s="123" t="str" cm="1">
        <f t="array" aca="1" ref="N8" ca="1">RIGHT(CELL("názevsouboru",$A$1),LEN(CELL("názevsouboru",$A$1))-FIND("]",CELL("názevsouboru",$A$1)))</f>
        <v>92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93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94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95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96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>Sandra Vonderstein (D)</v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339</v>
      </c>
      <c r="L8" s="354"/>
      <c r="N8" s="31"/>
      <c r="P8" s="120" t="s">
        <v>341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125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86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86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86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86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86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86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8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92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86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97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98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99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P8" activeCellId="1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100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5" x14ac:dyDescent="0.35"/>
  <cols>
    <col min="1" max="1" width="1.453125" style="51" customWidth="1"/>
    <col min="2" max="2" width="5.54296875" style="53" customWidth="1"/>
    <col min="3" max="3" width="67.90625" style="52" customWidth="1"/>
    <col min="4" max="16384" width="11" style="51"/>
  </cols>
  <sheetData>
    <row r="1" spans="2:3" x14ac:dyDescent="0.35">
      <c r="B1" s="55" t="s">
        <v>141</v>
      </c>
      <c r="C1" s="56" t="s">
        <v>142</v>
      </c>
    </row>
    <row r="2" spans="2:3" ht="39.9" customHeight="1" x14ac:dyDescent="0.35">
      <c r="B2" s="57" t="s">
        <v>143</v>
      </c>
      <c r="C2" s="58" t="s">
        <v>144</v>
      </c>
    </row>
    <row r="3" spans="2:3" ht="39.9" customHeight="1" x14ac:dyDescent="0.35">
      <c r="B3" s="57" t="s">
        <v>145</v>
      </c>
      <c r="C3" s="58" t="s">
        <v>146</v>
      </c>
    </row>
    <row r="4" spans="2:3" ht="39.9" customHeight="1" x14ac:dyDescent="0.35">
      <c r="B4" s="57" t="s">
        <v>147</v>
      </c>
      <c r="C4" s="59" t="s">
        <v>148</v>
      </c>
    </row>
    <row r="5" spans="2:3" ht="39.9" customHeight="1" x14ac:dyDescent="0.35">
      <c r="B5" s="57" t="s">
        <v>149</v>
      </c>
      <c r="C5" s="59" t="s">
        <v>150</v>
      </c>
    </row>
    <row r="6" spans="2:3" ht="39.9" customHeight="1" x14ac:dyDescent="0.35">
      <c r="B6" s="57" t="s">
        <v>151</v>
      </c>
      <c r="C6" s="59" t="s">
        <v>152</v>
      </c>
    </row>
    <row r="7" spans="2:3" ht="39.9" customHeight="1" x14ac:dyDescent="0.35">
      <c r="B7" s="57" t="s">
        <v>153</v>
      </c>
      <c r="C7" s="59" t="s">
        <v>154</v>
      </c>
    </row>
    <row r="8" spans="2:3" ht="39.9" customHeight="1" x14ac:dyDescent="0.35">
      <c r="B8" s="60">
        <v>1</v>
      </c>
      <c r="C8" s="58" t="s">
        <v>113</v>
      </c>
    </row>
    <row r="9" spans="2:3" ht="39.9" customHeight="1" x14ac:dyDescent="0.35">
      <c r="B9" s="60">
        <v>2</v>
      </c>
      <c r="C9" s="58" t="s">
        <v>137</v>
      </c>
    </row>
    <row r="10" spans="2:3" ht="39.9" customHeight="1" x14ac:dyDescent="0.35">
      <c r="B10" s="60">
        <v>3</v>
      </c>
      <c r="C10" s="58" t="s">
        <v>122</v>
      </c>
    </row>
    <row r="11" spans="2:3" ht="39.9" customHeight="1" x14ac:dyDescent="0.35">
      <c r="B11" s="60">
        <v>4</v>
      </c>
      <c r="C11" s="58" t="s">
        <v>112</v>
      </c>
    </row>
    <row r="12" spans="2:3" ht="39.9" customHeight="1" x14ac:dyDescent="0.35">
      <c r="B12" s="60">
        <v>5</v>
      </c>
      <c r="C12" s="58" t="s">
        <v>116</v>
      </c>
    </row>
    <row r="13" spans="2:3" ht="39.9" customHeight="1" x14ac:dyDescent="0.35">
      <c r="B13" s="60">
        <v>6</v>
      </c>
      <c r="C13" s="58" t="s">
        <v>115</v>
      </c>
    </row>
    <row r="14" spans="2:3" ht="39.9" customHeight="1" x14ac:dyDescent="0.35">
      <c r="B14" s="60">
        <v>7</v>
      </c>
      <c r="C14" s="58" t="s">
        <v>125</v>
      </c>
    </row>
    <row r="15" spans="2:3" ht="39.9" customHeight="1" x14ac:dyDescent="0.35">
      <c r="B15" s="60">
        <v>8</v>
      </c>
      <c r="C15" s="58" t="s">
        <v>155</v>
      </c>
    </row>
    <row r="16" spans="2:3" ht="39.9" customHeight="1" x14ac:dyDescent="0.35">
      <c r="B16" s="60">
        <v>9</v>
      </c>
      <c r="C16" s="58" t="s">
        <v>126</v>
      </c>
    </row>
    <row r="17" spans="2:3" ht="39.9" customHeight="1" x14ac:dyDescent="0.35">
      <c r="B17" s="60">
        <v>10</v>
      </c>
      <c r="C17" s="58" t="s">
        <v>156</v>
      </c>
    </row>
    <row r="18" spans="2:3" ht="39.9" customHeight="1" x14ac:dyDescent="0.35">
      <c r="B18" s="60">
        <v>11</v>
      </c>
      <c r="C18" s="58" t="s">
        <v>105</v>
      </c>
    </row>
    <row r="19" spans="2:3" ht="39.9" customHeight="1" x14ac:dyDescent="0.35">
      <c r="B19" s="60">
        <v>12</v>
      </c>
      <c r="C19" s="58" t="s">
        <v>120</v>
      </c>
    </row>
    <row r="20" spans="2:3" ht="39.9" customHeight="1" x14ac:dyDescent="0.35">
      <c r="B20" s="60">
        <v>13</v>
      </c>
      <c r="C20" s="58" t="s">
        <v>117</v>
      </c>
    </row>
    <row r="21" spans="2:3" ht="39.9" customHeight="1" x14ac:dyDescent="0.35">
      <c r="B21" s="60" t="s">
        <v>322</v>
      </c>
      <c r="C21" s="58" t="s">
        <v>157</v>
      </c>
    </row>
    <row r="22" spans="2:3" ht="39.9" customHeight="1" x14ac:dyDescent="0.35">
      <c r="B22" s="60" t="s">
        <v>323</v>
      </c>
      <c r="C22" s="58" t="s">
        <v>158</v>
      </c>
    </row>
    <row r="23" spans="2:3" ht="39.9" customHeight="1" x14ac:dyDescent="0.35">
      <c r="B23" s="60" t="s">
        <v>324</v>
      </c>
      <c r="C23" s="58" t="s">
        <v>114</v>
      </c>
    </row>
    <row r="24" spans="2:3" ht="39.9" customHeight="1" x14ac:dyDescent="0.35">
      <c r="B24" s="60" t="s">
        <v>325</v>
      </c>
      <c r="C24" s="58" t="s">
        <v>159</v>
      </c>
    </row>
    <row r="25" spans="2:3" ht="39.9" customHeight="1" x14ac:dyDescent="0.35">
      <c r="B25" s="60">
        <v>15</v>
      </c>
      <c r="C25" s="58" t="s">
        <v>160</v>
      </c>
    </row>
    <row r="26" spans="2:3" ht="39.9" customHeight="1" x14ac:dyDescent="0.35">
      <c r="B26" s="60">
        <v>16</v>
      </c>
      <c r="C26" s="58" t="s">
        <v>127</v>
      </c>
    </row>
    <row r="27" spans="2:3" ht="39.9" customHeight="1" x14ac:dyDescent="0.35">
      <c r="B27" s="60">
        <v>17</v>
      </c>
      <c r="C27" s="58" t="s">
        <v>161</v>
      </c>
    </row>
    <row r="28" spans="2:3" ht="39.9" customHeight="1" x14ac:dyDescent="0.35">
      <c r="B28" s="60">
        <v>18</v>
      </c>
      <c r="C28" s="58" t="s">
        <v>162</v>
      </c>
    </row>
    <row r="29" spans="2:3" ht="39.9" customHeight="1" x14ac:dyDescent="0.35">
      <c r="B29" s="60">
        <v>19</v>
      </c>
      <c r="C29" s="58" t="s">
        <v>163</v>
      </c>
    </row>
    <row r="30" spans="2:3" ht="39.9" customHeight="1" x14ac:dyDescent="0.35">
      <c r="B30" s="60">
        <v>20</v>
      </c>
      <c r="C30" s="58" t="s">
        <v>124</v>
      </c>
    </row>
    <row r="31" spans="2:3" ht="39.9" customHeight="1" x14ac:dyDescent="0.35">
      <c r="B31" s="60">
        <v>21</v>
      </c>
      <c r="C31" s="58" t="s">
        <v>164</v>
      </c>
    </row>
    <row r="32" spans="2:3" ht="39.9" customHeight="1" x14ac:dyDescent="0.35">
      <c r="B32" s="60">
        <v>22</v>
      </c>
      <c r="C32" s="58" t="s">
        <v>165</v>
      </c>
    </row>
    <row r="33" spans="2:3" ht="39.9" customHeight="1" x14ac:dyDescent="0.35">
      <c r="B33" s="60">
        <v>23</v>
      </c>
      <c r="C33" s="58" t="s">
        <v>110</v>
      </c>
    </row>
    <row r="34" spans="2:3" ht="39.9" customHeight="1" x14ac:dyDescent="0.35">
      <c r="B34" s="60">
        <v>24</v>
      </c>
      <c r="C34" s="58" t="s">
        <v>128</v>
      </c>
    </row>
    <row r="35" spans="2:3" ht="39.9" customHeight="1" x14ac:dyDescent="0.35">
      <c r="B35" s="60">
        <v>25</v>
      </c>
      <c r="C35" s="58" t="s">
        <v>166</v>
      </c>
    </row>
    <row r="36" spans="2:3" ht="39.9" customHeight="1" x14ac:dyDescent="0.35">
      <c r="B36" s="60" t="s">
        <v>167</v>
      </c>
      <c r="C36" s="58" t="s">
        <v>168</v>
      </c>
    </row>
    <row r="37" spans="2:3" ht="39.9" customHeight="1" x14ac:dyDescent="0.35">
      <c r="B37" s="60" t="s">
        <v>169</v>
      </c>
      <c r="C37" s="58" t="s">
        <v>170</v>
      </c>
    </row>
    <row r="38" spans="2:3" ht="39.9" customHeight="1" x14ac:dyDescent="0.35">
      <c r="B38" s="60" t="s">
        <v>171</v>
      </c>
      <c r="C38" s="58" t="s">
        <v>172</v>
      </c>
    </row>
    <row r="39" spans="2:3" ht="39.9" customHeight="1" x14ac:dyDescent="0.35">
      <c r="B39" s="60" t="s">
        <v>173</v>
      </c>
      <c r="C39" s="58" t="s">
        <v>174</v>
      </c>
    </row>
    <row r="40" spans="2:3" ht="39.9" customHeight="1" x14ac:dyDescent="0.35">
      <c r="B40" s="60" t="s">
        <v>175</v>
      </c>
      <c r="C40" s="58" t="s">
        <v>168</v>
      </c>
    </row>
    <row r="41" spans="2:3" ht="39.9" customHeight="1" x14ac:dyDescent="0.35">
      <c r="B41" s="60" t="s">
        <v>176</v>
      </c>
      <c r="C41" s="58" t="s">
        <v>170</v>
      </c>
    </row>
    <row r="42" spans="2:3" ht="39.9" customHeight="1" x14ac:dyDescent="0.35">
      <c r="B42" s="60" t="s">
        <v>177</v>
      </c>
      <c r="C42" s="58" t="s">
        <v>172</v>
      </c>
    </row>
    <row r="43" spans="2:3" ht="39.9" customHeight="1" x14ac:dyDescent="0.35">
      <c r="B43" s="60" t="s">
        <v>178</v>
      </c>
      <c r="C43" s="58" t="s">
        <v>174</v>
      </c>
    </row>
    <row r="44" spans="2:3" ht="39.9" customHeight="1" x14ac:dyDescent="0.35">
      <c r="B44" s="60">
        <v>26</v>
      </c>
      <c r="C44" s="58" t="s">
        <v>85</v>
      </c>
    </row>
    <row r="45" spans="2:3" ht="39.9" customHeight="1" x14ac:dyDescent="0.35">
      <c r="B45" s="60">
        <v>27</v>
      </c>
      <c r="C45" s="58" t="s">
        <v>179</v>
      </c>
    </row>
    <row r="46" spans="2:3" ht="39.9" customHeight="1" x14ac:dyDescent="0.35">
      <c r="B46" s="60">
        <v>28</v>
      </c>
      <c r="C46" s="58" t="s">
        <v>180</v>
      </c>
    </row>
    <row r="47" spans="2:3" ht="39.9" customHeight="1" x14ac:dyDescent="0.35">
      <c r="B47" s="60">
        <v>29</v>
      </c>
      <c r="C47" s="58" t="s">
        <v>181</v>
      </c>
    </row>
    <row r="48" spans="2:3" ht="39.9" customHeight="1" x14ac:dyDescent="0.35">
      <c r="B48" s="60">
        <v>30</v>
      </c>
      <c r="C48" s="58" t="s">
        <v>329</v>
      </c>
    </row>
    <row r="49" spans="2:3" ht="39.9" customHeight="1" x14ac:dyDescent="0.35">
      <c r="B49" s="60">
        <v>31</v>
      </c>
      <c r="C49" s="58" t="s">
        <v>330</v>
      </c>
    </row>
    <row r="50" spans="2:3" ht="39.9" customHeight="1" x14ac:dyDescent="0.35">
      <c r="B50" s="60" t="s">
        <v>345</v>
      </c>
      <c r="C50" s="58" t="s">
        <v>182</v>
      </c>
    </row>
    <row r="51" spans="2:3" ht="39.9" customHeight="1" x14ac:dyDescent="0.35">
      <c r="B51" s="60" t="s">
        <v>343</v>
      </c>
      <c r="C51" s="58" t="s">
        <v>183</v>
      </c>
    </row>
    <row r="52" spans="2:3" ht="39.9" customHeight="1" x14ac:dyDescent="0.35">
      <c r="B52" s="60" t="s">
        <v>346</v>
      </c>
      <c r="C52" s="58" t="s">
        <v>184</v>
      </c>
    </row>
    <row r="53" spans="2:3" ht="39.9" customHeight="1" x14ac:dyDescent="0.35">
      <c r="B53" s="60" t="s">
        <v>344</v>
      </c>
      <c r="C53" s="58" t="s">
        <v>185</v>
      </c>
    </row>
    <row r="54" spans="2:3" ht="39.9" customHeight="1" x14ac:dyDescent="0.35">
      <c r="B54" s="60"/>
      <c r="C54" s="58"/>
    </row>
    <row r="55" spans="2:3" ht="39.9" customHeight="1" x14ac:dyDescent="0.35">
      <c r="B55" s="60">
        <v>101</v>
      </c>
      <c r="C55" s="58" t="s">
        <v>186</v>
      </c>
    </row>
    <row r="56" spans="2:3" ht="39.9" customHeight="1" x14ac:dyDescent="0.35">
      <c r="B56" s="60">
        <v>102</v>
      </c>
      <c r="C56" s="58" t="s">
        <v>111</v>
      </c>
    </row>
    <row r="57" spans="2:3" ht="39.9" customHeight="1" x14ac:dyDescent="0.35">
      <c r="B57" s="60">
        <v>103</v>
      </c>
      <c r="C57" s="58" t="s">
        <v>119</v>
      </c>
    </row>
    <row r="58" spans="2:3" ht="39.9" customHeight="1" x14ac:dyDescent="0.35">
      <c r="B58" s="60">
        <v>104</v>
      </c>
      <c r="C58" s="58" t="s">
        <v>109</v>
      </c>
    </row>
    <row r="59" spans="2:3" ht="39.9" customHeight="1" x14ac:dyDescent="0.35">
      <c r="B59" s="60">
        <v>105</v>
      </c>
      <c r="C59" s="58" t="s">
        <v>187</v>
      </c>
    </row>
    <row r="60" spans="2:3" ht="39.9" customHeight="1" x14ac:dyDescent="0.35">
      <c r="B60" s="60">
        <v>106</v>
      </c>
      <c r="C60" s="58" t="s">
        <v>188</v>
      </c>
    </row>
    <row r="61" spans="2:3" ht="39.9" customHeight="1" x14ac:dyDescent="0.35">
      <c r="B61" s="60">
        <v>107</v>
      </c>
      <c r="C61" s="58" t="s">
        <v>189</v>
      </c>
    </row>
    <row r="62" spans="2:3" ht="39.9" customHeight="1" x14ac:dyDescent="0.35">
      <c r="B62" s="60">
        <v>108</v>
      </c>
      <c r="C62" s="61" t="s">
        <v>190</v>
      </c>
    </row>
    <row r="63" spans="2:3" ht="39.9" customHeight="1" x14ac:dyDescent="0.35">
      <c r="B63" s="60" t="s">
        <v>191</v>
      </c>
      <c r="C63" s="61" t="s">
        <v>192</v>
      </c>
    </row>
    <row r="64" spans="2:3" ht="39.9" customHeight="1" x14ac:dyDescent="0.35">
      <c r="B64" s="60" t="s">
        <v>193</v>
      </c>
      <c r="C64" s="61" t="s">
        <v>194</v>
      </c>
    </row>
    <row r="65" spans="2:3" ht="39.9" customHeight="1" x14ac:dyDescent="0.35">
      <c r="B65" s="60" t="s">
        <v>195</v>
      </c>
      <c r="C65" s="61" t="s">
        <v>196</v>
      </c>
    </row>
    <row r="66" spans="2:3" ht="39.9" customHeight="1" x14ac:dyDescent="0.35">
      <c r="B66" s="60" t="s">
        <v>197</v>
      </c>
      <c r="C66" s="61" t="s">
        <v>198</v>
      </c>
    </row>
    <row r="67" spans="2:3" ht="39.9" customHeight="1" x14ac:dyDescent="0.35">
      <c r="B67" s="60">
        <v>109</v>
      </c>
      <c r="C67" s="58" t="s">
        <v>133</v>
      </c>
    </row>
    <row r="68" spans="2:3" ht="39.9" customHeight="1" x14ac:dyDescent="0.35">
      <c r="B68" s="60">
        <v>110</v>
      </c>
      <c r="C68" s="58" t="s">
        <v>199</v>
      </c>
    </row>
    <row r="69" spans="2:3" ht="39.9" customHeight="1" x14ac:dyDescent="0.35">
      <c r="B69" s="60">
        <v>111</v>
      </c>
      <c r="C69" s="58" t="s">
        <v>118</v>
      </c>
    </row>
    <row r="70" spans="2:3" ht="39.9" customHeight="1" x14ac:dyDescent="0.35">
      <c r="B70" s="60">
        <v>112</v>
      </c>
      <c r="C70" s="58" t="s">
        <v>123</v>
      </c>
    </row>
    <row r="71" spans="2:3" ht="39.9" customHeight="1" x14ac:dyDescent="0.35">
      <c r="B71" s="60">
        <v>113</v>
      </c>
      <c r="C71" s="58" t="s">
        <v>92</v>
      </c>
    </row>
    <row r="72" spans="2:3" ht="39.9" customHeight="1" x14ac:dyDescent="0.35">
      <c r="B72" s="60">
        <v>114</v>
      </c>
      <c r="C72" s="58" t="s">
        <v>200</v>
      </c>
    </row>
    <row r="73" spans="2:3" ht="39.9" customHeight="1" x14ac:dyDescent="0.35">
      <c r="B73" s="60" t="s">
        <v>201</v>
      </c>
      <c r="C73" s="58" t="s">
        <v>202</v>
      </c>
    </row>
    <row r="74" spans="2:3" ht="39.9" customHeight="1" x14ac:dyDescent="0.35">
      <c r="B74" s="60" t="s">
        <v>203</v>
      </c>
      <c r="C74" s="58" t="s">
        <v>204</v>
      </c>
    </row>
    <row r="75" spans="2:3" ht="39.9" customHeight="1" x14ac:dyDescent="0.35">
      <c r="B75" s="60" t="s">
        <v>205</v>
      </c>
      <c r="C75" s="58" t="s">
        <v>206</v>
      </c>
    </row>
    <row r="76" spans="2:3" ht="39.9" customHeight="1" x14ac:dyDescent="0.35">
      <c r="B76" s="60" t="s">
        <v>207</v>
      </c>
      <c r="C76" s="58" t="s">
        <v>208</v>
      </c>
    </row>
    <row r="77" spans="2:3" ht="39.9" customHeight="1" x14ac:dyDescent="0.35">
      <c r="B77" s="60">
        <v>115</v>
      </c>
      <c r="C77" s="58" t="s">
        <v>209</v>
      </c>
    </row>
    <row r="78" spans="2:3" ht="39.9" customHeight="1" x14ac:dyDescent="0.35">
      <c r="B78" s="60" t="s">
        <v>210</v>
      </c>
      <c r="C78" s="58" t="s">
        <v>211</v>
      </c>
    </row>
    <row r="79" spans="2:3" ht="39.9" customHeight="1" x14ac:dyDescent="0.35">
      <c r="B79" s="60" t="s">
        <v>212</v>
      </c>
      <c r="C79" s="58" t="s">
        <v>213</v>
      </c>
    </row>
    <row r="80" spans="2:3" ht="39.9" customHeight="1" x14ac:dyDescent="0.35">
      <c r="B80" s="60" t="s">
        <v>214</v>
      </c>
      <c r="C80" s="58" t="s">
        <v>215</v>
      </c>
    </row>
    <row r="81" spans="2:3" ht="39.9" customHeight="1" x14ac:dyDescent="0.35">
      <c r="B81" s="60" t="s">
        <v>216</v>
      </c>
      <c r="C81" s="58" t="s">
        <v>217</v>
      </c>
    </row>
    <row r="82" spans="2:3" ht="39.9" customHeight="1" x14ac:dyDescent="0.35">
      <c r="B82" s="60">
        <v>116</v>
      </c>
      <c r="C82" s="58" t="s">
        <v>121</v>
      </c>
    </row>
    <row r="83" spans="2:3" ht="39.9" customHeight="1" x14ac:dyDescent="0.35">
      <c r="B83" s="60">
        <v>117</v>
      </c>
      <c r="C83" s="58" t="s">
        <v>218</v>
      </c>
    </row>
    <row r="84" spans="2:3" ht="39.9" customHeight="1" x14ac:dyDescent="0.35">
      <c r="B84" s="60">
        <v>118</v>
      </c>
      <c r="C84" s="58" t="s">
        <v>94</v>
      </c>
    </row>
    <row r="85" spans="2:3" ht="39.9" customHeight="1" x14ac:dyDescent="0.35">
      <c r="B85" s="60">
        <v>119</v>
      </c>
      <c r="C85" s="58" t="s">
        <v>219</v>
      </c>
    </row>
    <row r="86" spans="2:3" ht="39.9" customHeight="1" x14ac:dyDescent="0.35">
      <c r="B86" s="60">
        <v>120</v>
      </c>
      <c r="C86" s="58" t="s">
        <v>86</v>
      </c>
    </row>
    <row r="87" spans="2:3" ht="39.9" customHeight="1" x14ac:dyDescent="0.35">
      <c r="B87" s="60">
        <v>121</v>
      </c>
      <c r="C87" s="58" t="s">
        <v>220</v>
      </c>
    </row>
    <row r="88" spans="2:3" ht="39.9" customHeight="1" x14ac:dyDescent="0.35">
      <c r="B88" s="60">
        <v>122</v>
      </c>
      <c r="C88" s="58" t="s">
        <v>221</v>
      </c>
    </row>
    <row r="89" spans="2:3" ht="39.9" customHeight="1" x14ac:dyDescent="0.35">
      <c r="B89" s="60">
        <v>123</v>
      </c>
      <c r="C89" s="58" t="s">
        <v>222</v>
      </c>
    </row>
    <row r="90" spans="2:3" ht="39.9" customHeight="1" x14ac:dyDescent="0.35">
      <c r="B90" s="60">
        <v>124</v>
      </c>
      <c r="C90" s="58" t="s">
        <v>223</v>
      </c>
    </row>
    <row r="91" spans="2:3" ht="39.9" customHeight="1" x14ac:dyDescent="0.35">
      <c r="B91" s="60">
        <v>125</v>
      </c>
      <c r="C91" s="58" t="s">
        <v>224</v>
      </c>
    </row>
    <row r="92" spans="2:3" ht="39.9" customHeight="1" x14ac:dyDescent="0.35">
      <c r="B92" s="60"/>
      <c r="C92" s="58"/>
    </row>
    <row r="93" spans="2:3" ht="39.9" customHeight="1" x14ac:dyDescent="0.35">
      <c r="B93" s="60"/>
      <c r="C93" s="58"/>
    </row>
    <row r="94" spans="2:3" ht="39.9" customHeight="1" x14ac:dyDescent="0.35">
      <c r="B94" s="60"/>
      <c r="C94" s="58"/>
    </row>
    <row r="95" spans="2:3" ht="39.9" customHeight="1" x14ac:dyDescent="0.35">
      <c r="B95" s="60">
        <v>201</v>
      </c>
      <c r="C95" s="58" t="s">
        <v>98</v>
      </c>
    </row>
    <row r="96" spans="2:3" ht="39.9" customHeight="1" x14ac:dyDescent="0.35">
      <c r="B96" s="60">
        <v>202</v>
      </c>
      <c r="C96" s="58" t="s">
        <v>99</v>
      </c>
    </row>
    <row r="97" spans="2:3" ht="39.9" customHeight="1" x14ac:dyDescent="0.35">
      <c r="B97" s="60">
        <v>203</v>
      </c>
      <c r="C97" s="58" t="s">
        <v>225</v>
      </c>
    </row>
    <row r="98" spans="2:3" ht="39.9" customHeight="1" x14ac:dyDescent="0.35">
      <c r="B98" s="60">
        <v>204</v>
      </c>
      <c r="C98" s="58" t="s">
        <v>226</v>
      </c>
    </row>
    <row r="99" spans="2:3" ht="39.9" customHeight="1" x14ac:dyDescent="0.35">
      <c r="B99" s="60">
        <v>205</v>
      </c>
      <c r="C99" s="58" t="s">
        <v>227</v>
      </c>
    </row>
    <row r="100" spans="2:3" ht="39.9" customHeight="1" x14ac:dyDescent="0.35">
      <c r="B100" s="60">
        <v>206</v>
      </c>
      <c r="C100" s="58" t="s">
        <v>130</v>
      </c>
    </row>
    <row r="101" spans="2:3" ht="39.9" customHeight="1" x14ac:dyDescent="0.35">
      <c r="B101" s="60">
        <v>207</v>
      </c>
      <c r="C101" s="58" t="s">
        <v>91</v>
      </c>
    </row>
    <row r="102" spans="2:3" ht="39.9" customHeight="1" x14ac:dyDescent="0.35">
      <c r="B102" s="60">
        <v>208</v>
      </c>
      <c r="C102" s="58" t="s">
        <v>228</v>
      </c>
    </row>
    <row r="103" spans="2:3" ht="39.9" customHeight="1" x14ac:dyDescent="0.35">
      <c r="B103" s="60">
        <v>209</v>
      </c>
      <c r="C103" s="58" t="s">
        <v>134</v>
      </c>
    </row>
    <row r="104" spans="2:3" ht="39.9" customHeight="1" x14ac:dyDescent="0.35">
      <c r="B104" s="60">
        <v>210</v>
      </c>
      <c r="C104" s="58" t="s">
        <v>229</v>
      </c>
    </row>
    <row r="105" spans="2:3" ht="39.9" customHeight="1" x14ac:dyDescent="0.35">
      <c r="B105" s="60">
        <v>211</v>
      </c>
      <c r="C105" s="58" t="s">
        <v>129</v>
      </c>
    </row>
    <row r="106" spans="2:3" ht="39.9" customHeight="1" x14ac:dyDescent="0.35">
      <c r="B106" s="60">
        <v>212</v>
      </c>
      <c r="C106" s="58" t="s">
        <v>136</v>
      </c>
    </row>
    <row r="107" spans="2:3" ht="39.9" customHeight="1" x14ac:dyDescent="0.35">
      <c r="B107" s="60">
        <v>213</v>
      </c>
      <c r="C107" s="58" t="s">
        <v>230</v>
      </c>
    </row>
    <row r="108" spans="2:3" ht="39.9" customHeight="1" x14ac:dyDescent="0.35">
      <c r="B108" s="60">
        <v>214</v>
      </c>
      <c r="C108" s="58" t="s">
        <v>231</v>
      </c>
    </row>
    <row r="109" spans="2:3" ht="39.9" customHeight="1" x14ac:dyDescent="0.35">
      <c r="B109" s="60" t="s">
        <v>232</v>
      </c>
      <c r="C109" s="58" t="s">
        <v>233</v>
      </c>
    </row>
    <row r="110" spans="2:3" ht="39.9" customHeight="1" x14ac:dyDescent="0.35">
      <c r="B110" s="60" t="s">
        <v>234</v>
      </c>
      <c r="C110" s="58" t="s">
        <v>235</v>
      </c>
    </row>
    <row r="111" spans="2:3" ht="39.9" customHeight="1" x14ac:dyDescent="0.35">
      <c r="B111" s="60" t="s">
        <v>236</v>
      </c>
      <c r="C111" s="58" t="s">
        <v>237</v>
      </c>
    </row>
    <row r="112" spans="2:3" ht="39.9" customHeight="1" x14ac:dyDescent="0.35">
      <c r="B112" s="60" t="s">
        <v>238</v>
      </c>
      <c r="C112" s="58" t="s">
        <v>239</v>
      </c>
    </row>
    <row r="113" spans="2:3" ht="39.9" customHeight="1" x14ac:dyDescent="0.35">
      <c r="B113" s="60">
        <v>215</v>
      </c>
      <c r="C113" s="58" t="s">
        <v>131</v>
      </c>
    </row>
    <row r="114" spans="2:3" ht="39.9" customHeight="1" x14ac:dyDescent="0.35">
      <c r="B114" s="60">
        <v>216</v>
      </c>
      <c r="C114" s="58" t="s">
        <v>103</v>
      </c>
    </row>
    <row r="115" spans="2:3" ht="39.9" customHeight="1" x14ac:dyDescent="0.35">
      <c r="B115" s="60">
        <v>217</v>
      </c>
      <c r="C115" s="58" t="s">
        <v>83</v>
      </c>
    </row>
    <row r="116" spans="2:3" ht="39.9" customHeight="1" x14ac:dyDescent="0.35">
      <c r="B116" s="60">
        <v>218</v>
      </c>
      <c r="C116" s="58" t="s">
        <v>240</v>
      </c>
    </row>
    <row r="117" spans="2:3" ht="39.9" customHeight="1" x14ac:dyDescent="0.35">
      <c r="B117" s="60">
        <v>219</v>
      </c>
      <c r="C117" s="58" t="s">
        <v>241</v>
      </c>
    </row>
    <row r="118" spans="2:3" ht="39.9" customHeight="1" x14ac:dyDescent="0.35">
      <c r="B118" s="60">
        <v>220</v>
      </c>
      <c r="C118" s="58" t="s">
        <v>138</v>
      </c>
    </row>
    <row r="119" spans="2:3" ht="39.9" customHeight="1" x14ac:dyDescent="0.35">
      <c r="B119" s="60">
        <v>221</v>
      </c>
      <c r="C119" s="58" t="s">
        <v>242</v>
      </c>
    </row>
    <row r="120" spans="2:3" ht="39.9" customHeight="1" x14ac:dyDescent="0.35">
      <c r="B120" s="60" t="s">
        <v>243</v>
      </c>
      <c r="C120" s="58" t="s">
        <v>244</v>
      </c>
    </row>
    <row r="121" spans="2:3" ht="39.9" customHeight="1" x14ac:dyDescent="0.35">
      <c r="B121" s="60" t="s">
        <v>245</v>
      </c>
      <c r="C121" s="58" t="s">
        <v>246</v>
      </c>
    </row>
    <row r="122" spans="2:3" ht="39.9" customHeight="1" x14ac:dyDescent="0.35">
      <c r="B122" s="60" t="s">
        <v>247</v>
      </c>
      <c r="C122" s="58" t="s">
        <v>248</v>
      </c>
    </row>
    <row r="123" spans="2:3" ht="39.9" customHeight="1" x14ac:dyDescent="0.35">
      <c r="B123" s="60" t="s">
        <v>249</v>
      </c>
      <c r="C123" s="58" t="s">
        <v>250</v>
      </c>
    </row>
    <row r="124" spans="2:3" ht="39.9" customHeight="1" x14ac:dyDescent="0.35">
      <c r="B124" s="60">
        <v>222</v>
      </c>
      <c r="C124" s="58" t="s">
        <v>251</v>
      </c>
    </row>
    <row r="125" spans="2:3" ht="39.9" customHeight="1" x14ac:dyDescent="0.35">
      <c r="B125" s="60" t="s">
        <v>252</v>
      </c>
      <c r="C125" s="58" t="s">
        <v>253</v>
      </c>
    </row>
    <row r="126" spans="2:3" ht="39.9" customHeight="1" x14ac:dyDescent="0.35">
      <c r="B126" s="60" t="s">
        <v>254</v>
      </c>
      <c r="C126" s="58" t="s">
        <v>255</v>
      </c>
    </row>
    <row r="127" spans="2:3" ht="39.9" customHeight="1" x14ac:dyDescent="0.35">
      <c r="B127" s="60" t="s">
        <v>256</v>
      </c>
      <c r="C127" s="58" t="s">
        <v>257</v>
      </c>
    </row>
    <row r="128" spans="2:3" ht="39.9" customHeight="1" x14ac:dyDescent="0.35">
      <c r="B128" s="60" t="s">
        <v>258</v>
      </c>
      <c r="C128" s="58" t="s">
        <v>259</v>
      </c>
    </row>
    <row r="129" spans="2:3" ht="39.9" customHeight="1" x14ac:dyDescent="0.35">
      <c r="B129" s="60">
        <v>223</v>
      </c>
      <c r="C129" s="58" t="s">
        <v>97</v>
      </c>
    </row>
    <row r="130" spans="2:3" ht="39.9" customHeight="1" x14ac:dyDescent="0.35">
      <c r="B130" s="60">
        <v>224</v>
      </c>
      <c r="C130" s="58" t="s">
        <v>88</v>
      </c>
    </row>
    <row r="131" spans="2:3" ht="39.9" customHeight="1" x14ac:dyDescent="0.35">
      <c r="B131" s="60">
        <v>225</v>
      </c>
      <c r="C131" s="58" t="s">
        <v>135</v>
      </c>
    </row>
    <row r="132" spans="2:3" ht="39.9" customHeight="1" x14ac:dyDescent="0.35">
      <c r="B132" s="60">
        <v>226</v>
      </c>
      <c r="C132" s="58" t="s">
        <v>100</v>
      </c>
    </row>
    <row r="133" spans="2:3" ht="39.9" customHeight="1" x14ac:dyDescent="0.35">
      <c r="B133" s="60">
        <v>227</v>
      </c>
      <c r="C133" s="58" t="s">
        <v>132</v>
      </c>
    </row>
    <row r="134" spans="2:3" ht="39.9" customHeight="1" x14ac:dyDescent="0.35">
      <c r="B134" s="60">
        <v>228</v>
      </c>
      <c r="C134" s="58" t="s">
        <v>260</v>
      </c>
    </row>
    <row r="135" spans="2:3" ht="39.9" customHeight="1" x14ac:dyDescent="0.35">
      <c r="B135" s="60">
        <v>229</v>
      </c>
      <c r="C135" s="58" t="s">
        <v>261</v>
      </c>
    </row>
    <row r="136" spans="2:3" ht="39.9" customHeight="1" x14ac:dyDescent="0.35">
      <c r="B136" s="60">
        <v>230</v>
      </c>
      <c r="C136" s="58" t="s">
        <v>262</v>
      </c>
    </row>
    <row r="137" spans="2:3" ht="39.9" customHeight="1" x14ac:dyDescent="0.35">
      <c r="B137" s="60">
        <v>231</v>
      </c>
      <c r="C137" s="58" t="s">
        <v>263</v>
      </c>
    </row>
    <row r="138" spans="2:3" ht="39.9" customHeight="1" x14ac:dyDescent="0.35">
      <c r="B138" s="60">
        <v>232</v>
      </c>
      <c r="C138" s="58" t="s">
        <v>264</v>
      </c>
    </row>
    <row r="139" spans="2:3" ht="39.9" customHeight="1" x14ac:dyDescent="0.35">
      <c r="B139" s="60"/>
      <c r="C139" s="58"/>
    </row>
    <row r="140" spans="2:3" ht="39.9" customHeight="1" x14ac:dyDescent="0.35">
      <c r="B140" s="60"/>
      <c r="C140" s="58"/>
    </row>
    <row r="141" spans="2:3" ht="39.9" customHeight="1" x14ac:dyDescent="0.35">
      <c r="B141" s="60">
        <v>301</v>
      </c>
      <c r="C141" s="58" t="s">
        <v>87</v>
      </c>
    </row>
    <row r="142" spans="2:3" ht="39.9" customHeight="1" x14ac:dyDescent="0.35">
      <c r="B142" s="60">
        <v>302</v>
      </c>
      <c r="C142" s="58" t="s">
        <v>265</v>
      </c>
    </row>
    <row r="143" spans="2:3" ht="39.9" customHeight="1" x14ac:dyDescent="0.35">
      <c r="B143" s="60" t="s">
        <v>266</v>
      </c>
      <c r="C143" s="58" t="s">
        <v>267</v>
      </c>
    </row>
    <row r="144" spans="2:3" ht="39.9" customHeight="1" x14ac:dyDescent="0.35">
      <c r="B144" s="60" t="s">
        <v>268</v>
      </c>
      <c r="C144" s="58" t="s">
        <v>269</v>
      </c>
    </row>
    <row r="145" spans="2:3" ht="39.9" customHeight="1" x14ac:dyDescent="0.35">
      <c r="B145" s="60" t="s">
        <v>89</v>
      </c>
      <c r="C145" s="58" t="s">
        <v>90</v>
      </c>
    </row>
    <row r="146" spans="2:3" ht="39.9" customHeight="1" x14ac:dyDescent="0.35">
      <c r="B146" s="60" t="s">
        <v>270</v>
      </c>
      <c r="C146" s="58" t="s">
        <v>271</v>
      </c>
    </row>
    <row r="147" spans="2:3" ht="39.9" customHeight="1" x14ac:dyDescent="0.35">
      <c r="B147" s="60">
        <v>303</v>
      </c>
      <c r="C147" s="58" t="s">
        <v>272</v>
      </c>
    </row>
    <row r="148" spans="2:3" ht="39.9" customHeight="1" x14ac:dyDescent="0.35">
      <c r="B148" s="60">
        <v>304</v>
      </c>
      <c r="C148" s="58" t="s">
        <v>273</v>
      </c>
    </row>
    <row r="149" spans="2:3" ht="39.9" customHeight="1" x14ac:dyDescent="0.35">
      <c r="B149" s="60">
        <v>305</v>
      </c>
      <c r="C149" s="58" t="s">
        <v>274</v>
      </c>
    </row>
    <row r="150" spans="2:3" ht="39.9" customHeight="1" x14ac:dyDescent="0.35">
      <c r="B150" s="60">
        <v>306</v>
      </c>
      <c r="C150" s="58" t="s">
        <v>108</v>
      </c>
    </row>
    <row r="151" spans="2:3" ht="39.9" customHeight="1" x14ac:dyDescent="0.35">
      <c r="B151" s="60">
        <v>307</v>
      </c>
      <c r="C151" s="58" t="s">
        <v>275</v>
      </c>
    </row>
    <row r="152" spans="2:3" ht="39.9" customHeight="1" x14ac:dyDescent="0.35">
      <c r="B152" s="60">
        <v>308</v>
      </c>
      <c r="C152" s="58" t="s">
        <v>276</v>
      </c>
    </row>
    <row r="153" spans="2:3" ht="39.9" customHeight="1" x14ac:dyDescent="0.35">
      <c r="B153" s="60" t="s">
        <v>277</v>
      </c>
      <c r="C153" s="58" t="s">
        <v>278</v>
      </c>
    </row>
    <row r="154" spans="2:3" ht="39.9" customHeight="1" x14ac:dyDescent="0.35">
      <c r="B154" s="60" t="s">
        <v>279</v>
      </c>
      <c r="C154" s="58" t="s">
        <v>280</v>
      </c>
    </row>
    <row r="155" spans="2:3" ht="39.9" customHeight="1" x14ac:dyDescent="0.35">
      <c r="B155" s="60" t="s">
        <v>281</v>
      </c>
      <c r="C155" s="58" t="s">
        <v>282</v>
      </c>
    </row>
    <row r="156" spans="2:3" ht="39.9" customHeight="1" x14ac:dyDescent="0.35">
      <c r="B156" s="60" t="s">
        <v>283</v>
      </c>
      <c r="C156" s="58" t="s">
        <v>284</v>
      </c>
    </row>
    <row r="157" spans="2:3" ht="39.9" customHeight="1" x14ac:dyDescent="0.35">
      <c r="B157" s="60">
        <v>309</v>
      </c>
      <c r="C157" s="58" t="s">
        <v>285</v>
      </c>
    </row>
    <row r="158" spans="2:3" ht="39.9" customHeight="1" x14ac:dyDescent="0.35">
      <c r="B158" s="60" t="s">
        <v>286</v>
      </c>
      <c r="C158" s="58" t="s">
        <v>287</v>
      </c>
    </row>
    <row r="159" spans="2:3" ht="39.9" customHeight="1" x14ac:dyDescent="0.35">
      <c r="B159" s="60" t="s">
        <v>288</v>
      </c>
      <c r="C159" s="58" t="s">
        <v>289</v>
      </c>
    </row>
    <row r="160" spans="2:3" ht="39.9" customHeight="1" x14ac:dyDescent="0.35">
      <c r="B160" s="60" t="s">
        <v>290</v>
      </c>
      <c r="C160" s="58" t="s">
        <v>291</v>
      </c>
    </row>
    <row r="161" spans="2:3" ht="39.9" customHeight="1" x14ac:dyDescent="0.35">
      <c r="B161" s="60" t="s">
        <v>292</v>
      </c>
      <c r="C161" s="58" t="s">
        <v>293</v>
      </c>
    </row>
    <row r="162" spans="2:3" ht="39.9" customHeight="1" x14ac:dyDescent="0.35">
      <c r="B162" s="60">
        <v>310</v>
      </c>
      <c r="C162" s="58" t="s">
        <v>294</v>
      </c>
    </row>
    <row r="163" spans="2:3" ht="39.9" customHeight="1" x14ac:dyDescent="0.35">
      <c r="B163" s="60">
        <v>311</v>
      </c>
      <c r="C163" s="58" t="s">
        <v>101</v>
      </c>
    </row>
    <row r="164" spans="2:3" ht="39.9" customHeight="1" x14ac:dyDescent="0.35">
      <c r="B164" s="60">
        <v>312</v>
      </c>
      <c r="C164" s="58" t="s">
        <v>295</v>
      </c>
    </row>
    <row r="165" spans="2:3" ht="39.9" customHeight="1" x14ac:dyDescent="0.35">
      <c r="B165" s="60">
        <v>313</v>
      </c>
      <c r="C165" s="58" t="s">
        <v>296</v>
      </c>
    </row>
    <row r="166" spans="2:3" ht="39.9" customHeight="1" x14ac:dyDescent="0.35">
      <c r="B166" s="60">
        <v>314</v>
      </c>
      <c r="C166" s="58" t="s">
        <v>93</v>
      </c>
    </row>
    <row r="167" spans="2:3" ht="39.9" customHeight="1" x14ac:dyDescent="0.35">
      <c r="B167" s="60">
        <v>315</v>
      </c>
      <c r="C167" s="58" t="s">
        <v>102</v>
      </c>
    </row>
    <row r="168" spans="2:3" ht="39.9" customHeight="1" x14ac:dyDescent="0.35">
      <c r="B168" s="60">
        <v>316</v>
      </c>
      <c r="C168" s="58" t="s">
        <v>297</v>
      </c>
    </row>
    <row r="169" spans="2:3" ht="39.9" customHeight="1" x14ac:dyDescent="0.35">
      <c r="B169" s="60">
        <v>317</v>
      </c>
      <c r="C169" s="58" t="s">
        <v>104</v>
      </c>
    </row>
    <row r="170" spans="2:3" ht="39.9" customHeight="1" x14ac:dyDescent="0.35">
      <c r="B170" s="60">
        <v>318</v>
      </c>
      <c r="C170" s="58" t="s">
        <v>84</v>
      </c>
    </row>
    <row r="171" spans="2:3" ht="39.9" customHeight="1" x14ac:dyDescent="0.35">
      <c r="B171" s="60">
        <v>319</v>
      </c>
      <c r="C171" s="58" t="s">
        <v>298</v>
      </c>
    </row>
    <row r="172" spans="2:3" ht="39.9" customHeight="1" x14ac:dyDescent="0.35">
      <c r="B172" s="60" t="s">
        <v>299</v>
      </c>
      <c r="C172" s="58" t="s">
        <v>300</v>
      </c>
    </row>
    <row r="173" spans="2:3" ht="39.9" customHeight="1" x14ac:dyDescent="0.35">
      <c r="B173" s="60" t="s">
        <v>301</v>
      </c>
      <c r="C173" s="58" t="s">
        <v>302</v>
      </c>
    </row>
    <row r="174" spans="2:3" ht="39.9" customHeight="1" x14ac:dyDescent="0.35">
      <c r="B174" s="60" t="s">
        <v>303</v>
      </c>
      <c r="C174" s="58" t="s">
        <v>304</v>
      </c>
    </row>
    <row r="175" spans="2:3" ht="39.9" customHeight="1" x14ac:dyDescent="0.35">
      <c r="B175" s="60" t="s">
        <v>95</v>
      </c>
      <c r="C175" s="58" t="s">
        <v>96</v>
      </c>
    </row>
    <row r="176" spans="2:3" ht="39.9" customHeight="1" x14ac:dyDescent="0.35">
      <c r="B176" s="60">
        <v>320</v>
      </c>
      <c r="C176" s="58" t="s">
        <v>305</v>
      </c>
    </row>
    <row r="177" spans="2:3" ht="39.9" customHeight="1" x14ac:dyDescent="0.35">
      <c r="B177" s="60">
        <v>321</v>
      </c>
      <c r="C177" s="58" t="s">
        <v>306</v>
      </c>
    </row>
    <row r="178" spans="2:3" ht="39.9" customHeight="1" x14ac:dyDescent="0.35">
      <c r="B178" s="60">
        <v>322</v>
      </c>
      <c r="C178" s="58" t="s">
        <v>307</v>
      </c>
    </row>
    <row r="179" spans="2:3" ht="39.9" customHeight="1" x14ac:dyDescent="0.35">
      <c r="B179" s="60" t="s">
        <v>308</v>
      </c>
      <c r="C179" s="58" t="s">
        <v>309</v>
      </c>
    </row>
    <row r="180" spans="2:3" ht="39.9" customHeight="1" x14ac:dyDescent="0.35">
      <c r="B180" s="60" t="s">
        <v>310</v>
      </c>
      <c r="C180" s="58" t="s">
        <v>311</v>
      </c>
    </row>
    <row r="181" spans="2:3" ht="39.9" customHeight="1" x14ac:dyDescent="0.35">
      <c r="B181" s="60" t="s">
        <v>312</v>
      </c>
      <c r="C181" s="58" t="s">
        <v>313</v>
      </c>
    </row>
    <row r="182" spans="2:3" ht="39.9" customHeight="1" x14ac:dyDescent="0.35">
      <c r="B182" s="60" t="s">
        <v>314</v>
      </c>
      <c r="C182" s="58" t="s">
        <v>315</v>
      </c>
    </row>
    <row r="183" spans="2:3" ht="39.9" customHeight="1" x14ac:dyDescent="0.35">
      <c r="B183" s="60">
        <v>324</v>
      </c>
      <c r="C183" s="58" t="s">
        <v>316</v>
      </c>
    </row>
    <row r="184" spans="2:3" ht="39.9" customHeight="1" x14ac:dyDescent="0.35">
      <c r="B184" s="60">
        <v>325</v>
      </c>
      <c r="C184" s="58" t="s">
        <v>317</v>
      </c>
    </row>
    <row r="185" spans="2:3" ht="39.9" customHeight="1" x14ac:dyDescent="0.35">
      <c r="B185" s="60">
        <v>326</v>
      </c>
      <c r="C185" s="58" t="s">
        <v>318</v>
      </c>
    </row>
    <row r="186" spans="2:3" ht="39.9" customHeight="1" x14ac:dyDescent="0.35">
      <c r="B186" s="60">
        <v>327</v>
      </c>
      <c r="C186" s="58" t="s">
        <v>319</v>
      </c>
    </row>
    <row r="187" spans="2:3" ht="39.9" customHeight="1" x14ac:dyDescent="0.35">
      <c r="B187" s="60" t="s">
        <v>106</v>
      </c>
      <c r="C187" s="58" t="s">
        <v>107</v>
      </c>
    </row>
    <row r="188" spans="2:3" x14ac:dyDescent="0.35">
      <c r="B188" s="60"/>
    </row>
    <row r="189" spans="2:3" x14ac:dyDescent="0.35">
      <c r="B189" s="60"/>
    </row>
    <row r="190" spans="2:3" x14ac:dyDescent="0.35">
      <c r="B190" s="60"/>
    </row>
    <row r="191" spans="2:3" x14ac:dyDescent="0.35">
      <c r="B191" s="60"/>
    </row>
    <row r="192" spans="2:3" x14ac:dyDescent="0.35">
      <c r="B192" s="60"/>
    </row>
    <row r="193" spans="2:2" x14ac:dyDescent="0.35">
      <c r="B193" s="60"/>
    </row>
    <row r="194" spans="2:2" x14ac:dyDescent="0.35">
      <c r="B194" s="60"/>
    </row>
    <row r="195" spans="2:2" x14ac:dyDescent="0.35">
      <c r="B195" s="60"/>
    </row>
    <row r="196" spans="2:2" x14ac:dyDescent="0.35">
      <c r="B196" s="60"/>
    </row>
    <row r="197" spans="2:2" x14ac:dyDescent="0.35">
      <c r="B197" s="60"/>
    </row>
    <row r="198" spans="2:2" x14ac:dyDescent="0.35">
      <c r="B198" s="60"/>
    </row>
    <row r="199" spans="2:2" x14ac:dyDescent="0.35">
      <c r="B199" s="60"/>
    </row>
    <row r="200" spans="2:2" x14ac:dyDescent="0.35">
      <c r="B200" s="60"/>
    </row>
    <row r="201" spans="2:2" x14ac:dyDescent="0.35">
      <c r="B201" s="60"/>
    </row>
    <row r="202" spans="2:2" x14ac:dyDescent="0.35">
      <c r="B202" s="60"/>
    </row>
    <row r="203" spans="2:2" x14ac:dyDescent="0.35">
      <c r="B203" s="60"/>
    </row>
    <row r="204" spans="2:2" x14ac:dyDescent="0.35">
      <c r="B204" s="60"/>
    </row>
    <row r="205" spans="2:2" x14ac:dyDescent="0.35">
      <c r="B205" s="60"/>
    </row>
    <row r="206" spans="2:2" x14ac:dyDescent="0.35">
      <c r="B206" s="60"/>
    </row>
    <row r="207" spans="2:2" x14ac:dyDescent="0.35">
      <c r="B207" s="60"/>
    </row>
    <row r="208" spans="2:2" x14ac:dyDescent="0.35">
      <c r="B208" s="60"/>
    </row>
    <row r="209" spans="2:2" x14ac:dyDescent="0.35">
      <c r="B209" s="60"/>
    </row>
    <row r="210" spans="2:2" x14ac:dyDescent="0.35">
      <c r="B210" s="60"/>
    </row>
    <row r="211" spans="2:2" x14ac:dyDescent="0.35">
      <c r="B211" s="60"/>
    </row>
    <row r="212" spans="2:2" x14ac:dyDescent="0.35">
      <c r="B212" s="60"/>
    </row>
    <row r="213" spans="2:2" x14ac:dyDescent="0.35">
      <c r="B213" s="60"/>
    </row>
    <row r="214" spans="2:2" x14ac:dyDescent="0.35">
      <c r="B214" s="60"/>
    </row>
    <row r="215" spans="2:2" x14ac:dyDescent="0.35">
      <c r="B215" s="60"/>
    </row>
    <row r="216" spans="2:2" x14ac:dyDescent="0.35">
      <c r="B216" s="60"/>
    </row>
    <row r="217" spans="2:2" x14ac:dyDescent="0.35">
      <c r="B217" s="60"/>
    </row>
    <row r="218" spans="2:2" x14ac:dyDescent="0.35">
      <c r="B218" s="60"/>
    </row>
    <row r="219" spans="2:2" x14ac:dyDescent="0.35">
      <c r="B219" s="60"/>
    </row>
    <row r="220" spans="2:2" x14ac:dyDescent="0.35">
      <c r="B220" s="60"/>
    </row>
    <row r="221" spans="2:2" x14ac:dyDescent="0.35">
      <c r="B221" s="60"/>
    </row>
    <row r="222" spans="2:2" x14ac:dyDescent="0.35">
      <c r="B222" s="60"/>
    </row>
    <row r="223" spans="2:2" x14ac:dyDescent="0.35">
      <c r="B223" s="60"/>
    </row>
    <row r="224" spans="2:2" x14ac:dyDescent="0.35">
      <c r="B224" s="60"/>
    </row>
    <row r="225" spans="2:2" x14ac:dyDescent="0.35">
      <c r="B225" s="60"/>
    </row>
    <row r="226" spans="2:2" x14ac:dyDescent="0.35">
      <c r="B226" s="60"/>
    </row>
    <row r="227" spans="2:2" x14ac:dyDescent="0.35">
      <c r="B227" s="60"/>
    </row>
    <row r="228" spans="2:2" x14ac:dyDescent="0.35">
      <c r="B228" s="60"/>
    </row>
    <row r="229" spans="2:2" x14ac:dyDescent="0.35">
      <c r="B229" s="60"/>
    </row>
    <row r="230" spans="2:2" x14ac:dyDescent="0.35">
      <c r="B230" s="60"/>
    </row>
    <row r="231" spans="2:2" x14ac:dyDescent="0.35">
      <c r="B231" s="60"/>
    </row>
    <row r="232" spans="2:2" x14ac:dyDescent="0.35">
      <c r="B232" s="60"/>
    </row>
    <row r="233" spans="2:2" x14ac:dyDescent="0.35">
      <c r="B233" s="60"/>
    </row>
    <row r="234" spans="2:2" x14ac:dyDescent="0.35">
      <c r="B234" s="60"/>
    </row>
    <row r="235" spans="2:2" x14ac:dyDescent="0.35">
      <c r="B235" s="60"/>
    </row>
    <row r="236" spans="2:2" x14ac:dyDescent="0.35">
      <c r="B236" s="60"/>
    </row>
    <row r="237" spans="2:2" x14ac:dyDescent="0.35">
      <c r="B237" s="60"/>
    </row>
    <row r="238" spans="2:2" x14ac:dyDescent="0.35">
      <c r="B238" s="60"/>
    </row>
    <row r="239" spans="2:2" x14ac:dyDescent="0.35">
      <c r="B239" s="60"/>
    </row>
    <row r="240" spans="2:2" x14ac:dyDescent="0.35">
      <c r="B240" s="60"/>
    </row>
    <row r="241" spans="2:2" x14ac:dyDescent="0.35">
      <c r="B241" s="60"/>
    </row>
    <row r="242" spans="2:2" x14ac:dyDescent="0.35">
      <c r="B242" s="60"/>
    </row>
    <row r="243" spans="2:2" x14ac:dyDescent="0.35">
      <c r="B243" s="60"/>
    </row>
    <row r="244" spans="2:2" x14ac:dyDescent="0.35">
      <c r="B244" s="60"/>
    </row>
    <row r="245" spans="2:2" x14ac:dyDescent="0.35">
      <c r="B245" s="60"/>
    </row>
    <row r="246" spans="2:2" x14ac:dyDescent="0.35">
      <c r="B246" s="60"/>
    </row>
    <row r="247" spans="2:2" x14ac:dyDescent="0.35">
      <c r="B247" s="60"/>
    </row>
    <row r="248" spans="2:2" x14ac:dyDescent="0.35">
      <c r="B248" s="60"/>
    </row>
    <row r="249" spans="2:2" x14ac:dyDescent="0.35">
      <c r="B249" s="60"/>
    </row>
    <row r="250" spans="2:2" x14ac:dyDescent="0.35">
      <c r="B250" s="60"/>
    </row>
    <row r="251" spans="2:2" x14ac:dyDescent="0.35">
      <c r="B251" s="60"/>
    </row>
    <row r="252" spans="2:2" x14ac:dyDescent="0.35">
      <c r="B252" s="60"/>
    </row>
    <row r="253" spans="2:2" x14ac:dyDescent="0.35">
      <c r="B253" s="60"/>
    </row>
    <row r="254" spans="2:2" x14ac:dyDescent="0.35">
      <c r="B254" s="60"/>
    </row>
    <row r="255" spans="2:2" x14ac:dyDescent="0.35">
      <c r="B255" s="60"/>
    </row>
    <row r="256" spans="2:2" x14ac:dyDescent="0.35">
      <c r="B256" s="60"/>
    </row>
    <row r="257" spans="2:2" x14ac:dyDescent="0.35">
      <c r="B257" s="60"/>
    </row>
    <row r="258" spans="2:2" x14ac:dyDescent="0.35">
      <c r="B258" s="60"/>
    </row>
    <row r="259" spans="2:2" x14ac:dyDescent="0.35">
      <c r="B259" s="60"/>
    </row>
    <row r="260" spans="2:2" x14ac:dyDescent="0.35">
      <c r="B260" s="60"/>
    </row>
    <row r="261" spans="2:2" x14ac:dyDescent="0.35">
      <c r="B261" s="60"/>
    </row>
    <row r="262" spans="2:2" x14ac:dyDescent="0.35">
      <c r="B262" s="60"/>
    </row>
    <row r="263" spans="2:2" x14ac:dyDescent="0.35">
      <c r="B263" s="60"/>
    </row>
    <row r="264" spans="2:2" x14ac:dyDescent="0.35">
      <c r="B264" s="60"/>
    </row>
    <row r="265" spans="2:2" x14ac:dyDescent="0.35">
      <c r="B265" s="60"/>
    </row>
    <row r="266" spans="2:2" x14ac:dyDescent="0.35">
      <c r="B266" s="60"/>
    </row>
    <row r="267" spans="2:2" x14ac:dyDescent="0.35">
      <c r="B267" s="60"/>
    </row>
    <row r="268" spans="2:2" x14ac:dyDescent="0.35">
      <c r="B268" s="60"/>
    </row>
    <row r="269" spans="2:2" x14ac:dyDescent="0.35">
      <c r="B269" s="60"/>
    </row>
    <row r="270" spans="2:2" x14ac:dyDescent="0.35">
      <c r="B270" s="60"/>
    </row>
    <row r="271" spans="2:2" x14ac:dyDescent="0.35">
      <c r="B271" s="60"/>
    </row>
    <row r="272" spans="2:2" x14ac:dyDescent="0.35">
      <c r="B272" s="60"/>
    </row>
    <row r="273" spans="2:2" x14ac:dyDescent="0.35">
      <c r="B273" s="60"/>
    </row>
    <row r="274" spans="2:2" x14ac:dyDescent="0.35">
      <c r="B274" s="60"/>
    </row>
    <row r="275" spans="2:2" x14ac:dyDescent="0.35">
      <c r="B275" s="60"/>
    </row>
    <row r="276" spans="2:2" x14ac:dyDescent="0.35">
      <c r="B276" s="60"/>
    </row>
    <row r="277" spans="2:2" x14ac:dyDescent="0.35">
      <c r="B277" s="60"/>
    </row>
    <row r="278" spans="2:2" x14ac:dyDescent="0.35">
      <c r="B278" s="60"/>
    </row>
    <row r="279" spans="2:2" x14ac:dyDescent="0.35">
      <c r="B279" s="60"/>
    </row>
    <row r="280" spans="2:2" x14ac:dyDescent="0.35">
      <c r="B280" s="60"/>
    </row>
    <row r="281" spans="2:2" x14ac:dyDescent="0.35">
      <c r="B281" s="60"/>
    </row>
    <row r="282" spans="2:2" x14ac:dyDescent="0.35">
      <c r="B282" s="60"/>
    </row>
    <row r="283" spans="2:2" x14ac:dyDescent="0.35">
      <c r="B283" s="60"/>
    </row>
    <row r="284" spans="2:2" x14ac:dyDescent="0.35">
      <c r="B284" s="60"/>
    </row>
    <row r="285" spans="2:2" x14ac:dyDescent="0.35">
      <c r="B285" s="60"/>
    </row>
    <row r="286" spans="2:2" x14ac:dyDescent="0.35">
      <c r="B286" s="60"/>
    </row>
    <row r="287" spans="2:2" x14ac:dyDescent="0.35">
      <c r="B287" s="60"/>
    </row>
    <row r="288" spans="2:2" x14ac:dyDescent="0.35">
      <c r="B288" s="60"/>
    </row>
    <row r="289" spans="2:2" x14ac:dyDescent="0.35">
      <c r="B289" s="60"/>
    </row>
    <row r="290" spans="2:2" x14ac:dyDescent="0.35">
      <c r="B290" s="60"/>
    </row>
    <row r="291" spans="2:2" x14ac:dyDescent="0.35">
      <c r="B291" s="60"/>
    </row>
    <row r="292" spans="2:2" x14ac:dyDescent="0.35">
      <c r="B292" s="60"/>
    </row>
    <row r="293" spans="2:2" x14ac:dyDescent="0.35">
      <c r="B293" s="60"/>
    </row>
    <row r="294" spans="2:2" x14ac:dyDescent="0.35">
      <c r="B294" s="60"/>
    </row>
    <row r="295" spans="2:2" x14ac:dyDescent="0.35">
      <c r="B295" s="60"/>
    </row>
    <row r="296" spans="2:2" x14ac:dyDescent="0.35">
      <c r="B296" s="60"/>
    </row>
    <row r="297" spans="2:2" x14ac:dyDescent="0.35">
      <c r="B297" s="60"/>
    </row>
    <row r="298" spans="2:2" x14ac:dyDescent="0.35">
      <c r="B298" s="60"/>
    </row>
    <row r="299" spans="2:2" x14ac:dyDescent="0.35">
      <c r="B299" s="60"/>
    </row>
    <row r="300" spans="2:2" x14ac:dyDescent="0.35">
      <c r="B300" s="60"/>
    </row>
    <row r="301" spans="2:2" x14ac:dyDescent="0.35">
      <c r="B301" s="60"/>
    </row>
    <row r="302" spans="2:2" x14ac:dyDescent="0.35">
      <c r="B302" s="60"/>
    </row>
    <row r="303" spans="2:2" x14ac:dyDescent="0.35">
      <c r="B303" s="60"/>
    </row>
    <row r="304" spans="2:2" x14ac:dyDescent="0.35">
      <c r="B304" s="60"/>
    </row>
    <row r="305" spans="2:2" x14ac:dyDescent="0.35">
      <c r="B305" s="60"/>
    </row>
    <row r="306" spans="2:2" x14ac:dyDescent="0.35">
      <c r="B306" s="60"/>
    </row>
    <row r="307" spans="2:2" x14ac:dyDescent="0.35">
      <c r="B307" s="60"/>
    </row>
    <row r="308" spans="2:2" x14ac:dyDescent="0.35">
      <c r="B308" s="60"/>
    </row>
    <row r="309" spans="2:2" x14ac:dyDescent="0.35">
      <c r="B309" s="60"/>
    </row>
    <row r="310" spans="2:2" x14ac:dyDescent="0.35">
      <c r="B310" s="60"/>
    </row>
    <row r="311" spans="2:2" x14ac:dyDescent="0.35">
      <c r="B311" s="60"/>
    </row>
    <row r="312" spans="2:2" x14ac:dyDescent="0.35">
      <c r="B312" s="60"/>
    </row>
    <row r="313" spans="2:2" x14ac:dyDescent="0.35">
      <c r="B313" s="60"/>
    </row>
    <row r="314" spans="2:2" x14ac:dyDescent="0.35">
      <c r="B314" s="60"/>
    </row>
    <row r="315" spans="2:2" x14ac:dyDescent="0.35">
      <c r="B315" s="60"/>
    </row>
    <row r="316" spans="2:2" x14ac:dyDescent="0.35">
      <c r="B316" s="60"/>
    </row>
    <row r="317" spans="2:2" x14ac:dyDescent="0.35">
      <c r="B317" s="60"/>
    </row>
    <row r="318" spans="2:2" x14ac:dyDescent="0.35">
      <c r="B318" s="60"/>
    </row>
    <row r="319" spans="2:2" x14ac:dyDescent="0.35">
      <c r="B319" s="60"/>
    </row>
    <row r="320" spans="2:2" x14ac:dyDescent="0.35">
      <c r="B320" s="60"/>
    </row>
    <row r="321" spans="2:2" x14ac:dyDescent="0.35">
      <c r="B321" s="60"/>
    </row>
    <row r="322" spans="2:2" x14ac:dyDescent="0.35">
      <c r="B322" s="60"/>
    </row>
    <row r="323" spans="2:2" x14ac:dyDescent="0.35">
      <c r="B323" s="60"/>
    </row>
    <row r="324" spans="2:2" x14ac:dyDescent="0.35">
      <c r="B324" s="60"/>
    </row>
    <row r="325" spans="2:2" x14ac:dyDescent="0.35">
      <c r="B325" s="60"/>
    </row>
    <row r="326" spans="2:2" x14ac:dyDescent="0.35">
      <c r="B326" s="60"/>
    </row>
    <row r="327" spans="2:2" x14ac:dyDescent="0.35">
      <c r="B327" s="60"/>
    </row>
    <row r="328" spans="2:2" x14ac:dyDescent="0.35">
      <c r="B328" s="60"/>
    </row>
    <row r="329" spans="2:2" x14ac:dyDescent="0.35">
      <c r="B329" s="60"/>
    </row>
    <row r="330" spans="2:2" x14ac:dyDescent="0.35">
      <c r="B330" s="60"/>
    </row>
    <row r="331" spans="2:2" x14ac:dyDescent="0.35">
      <c r="B331" s="60"/>
    </row>
    <row r="332" spans="2:2" x14ac:dyDescent="0.35">
      <c r="B332" s="60"/>
    </row>
    <row r="333" spans="2:2" x14ac:dyDescent="0.35">
      <c r="B333" s="60"/>
    </row>
    <row r="334" spans="2:2" x14ac:dyDescent="0.35">
      <c r="B334" s="60"/>
    </row>
    <row r="335" spans="2:2" x14ac:dyDescent="0.35">
      <c r="B335" s="60"/>
    </row>
    <row r="336" spans="2:2" x14ac:dyDescent="0.35">
      <c r="B336" s="60"/>
    </row>
    <row r="337" spans="2:2" x14ac:dyDescent="0.35">
      <c r="B337" s="60"/>
    </row>
    <row r="338" spans="2:2" x14ac:dyDescent="0.35">
      <c r="B338" s="60"/>
    </row>
    <row r="339" spans="2:2" x14ac:dyDescent="0.35">
      <c r="B339" s="60"/>
    </row>
    <row r="340" spans="2:2" x14ac:dyDescent="0.35">
      <c r="B340" s="60"/>
    </row>
    <row r="341" spans="2:2" x14ac:dyDescent="0.35">
      <c r="B341" s="60"/>
    </row>
    <row r="342" spans="2:2" x14ac:dyDescent="0.35">
      <c r="B342" s="60"/>
    </row>
    <row r="343" spans="2:2" x14ac:dyDescent="0.35">
      <c r="B343" s="60"/>
    </row>
    <row r="344" spans="2:2" x14ac:dyDescent="0.35">
      <c r="B344" s="60"/>
    </row>
    <row r="345" spans="2:2" x14ac:dyDescent="0.35">
      <c r="B345" s="60"/>
    </row>
    <row r="346" spans="2:2" x14ac:dyDescent="0.35">
      <c r="B346" s="60"/>
    </row>
    <row r="347" spans="2:2" x14ac:dyDescent="0.35">
      <c r="B347" s="60"/>
    </row>
    <row r="348" spans="2:2" x14ac:dyDescent="0.35">
      <c r="B348" s="60"/>
    </row>
    <row r="349" spans="2:2" x14ac:dyDescent="0.35">
      <c r="B349" s="60"/>
    </row>
    <row r="350" spans="2:2" x14ac:dyDescent="0.35">
      <c r="B350" s="60"/>
    </row>
    <row r="351" spans="2:2" x14ac:dyDescent="0.35">
      <c r="B351" s="60"/>
    </row>
    <row r="352" spans="2:2" x14ac:dyDescent="0.35">
      <c r="B352" s="60"/>
    </row>
    <row r="353" spans="2:2" x14ac:dyDescent="0.35">
      <c r="B353" s="60"/>
    </row>
    <row r="354" spans="2:2" x14ac:dyDescent="0.35">
      <c r="B354" s="60"/>
    </row>
    <row r="355" spans="2:2" x14ac:dyDescent="0.35">
      <c r="B355" s="60"/>
    </row>
    <row r="356" spans="2:2" x14ac:dyDescent="0.35">
      <c r="B356" s="60"/>
    </row>
    <row r="357" spans="2:2" x14ac:dyDescent="0.35">
      <c r="B357" s="60"/>
    </row>
    <row r="358" spans="2:2" x14ac:dyDescent="0.35">
      <c r="B358" s="60"/>
    </row>
    <row r="359" spans="2:2" x14ac:dyDescent="0.35">
      <c r="B359" s="60"/>
    </row>
    <row r="360" spans="2:2" x14ac:dyDescent="0.35">
      <c r="B360" s="54"/>
    </row>
    <row r="361" spans="2:2" x14ac:dyDescent="0.35">
      <c r="B361" s="54"/>
    </row>
    <row r="362" spans="2:2" x14ac:dyDescent="0.35">
      <c r="B362" s="54"/>
    </row>
    <row r="363" spans="2:2" x14ac:dyDescent="0.35">
      <c r="B363" s="54"/>
    </row>
    <row r="364" spans="2:2" x14ac:dyDescent="0.35">
      <c r="B364" s="54"/>
    </row>
    <row r="365" spans="2:2" x14ac:dyDescent="0.35">
      <c r="B365" s="54"/>
    </row>
    <row r="366" spans="2:2" x14ac:dyDescent="0.35">
      <c r="B366" s="54"/>
    </row>
    <row r="367" spans="2:2" x14ac:dyDescent="0.35">
      <c r="B367" s="54"/>
    </row>
    <row r="368" spans="2:2" x14ac:dyDescent="0.35">
      <c r="B368" s="54"/>
    </row>
    <row r="369" spans="2:2" x14ac:dyDescent="0.35">
      <c r="B369" s="54"/>
    </row>
    <row r="370" spans="2:2" x14ac:dyDescent="0.35">
      <c r="B370" s="54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71" customWidth="1"/>
    <col min="2" max="2" width="4.36328125" style="71" customWidth="1"/>
    <col min="3" max="3" width="8.90625" style="71" customWidth="1"/>
    <col min="4" max="4" width="2.08984375" style="71" customWidth="1"/>
    <col min="5" max="6" width="9.08984375" style="71"/>
    <col min="7" max="7" width="7.6328125" style="71" customWidth="1"/>
    <col min="8" max="8" width="4.453125" style="71" customWidth="1"/>
    <col min="9" max="9" width="2.36328125" style="71" customWidth="1"/>
    <col min="10" max="10" width="0.90625" style="71" customWidth="1"/>
    <col min="11" max="11" width="3.54296875" style="71" customWidth="1"/>
    <col min="12" max="12" width="7" style="71" customWidth="1"/>
    <col min="13" max="13" width="0.54296875" style="71" customWidth="1"/>
    <col min="14" max="14" width="11.08984375" style="71" customWidth="1"/>
    <col min="15" max="15" width="0.54296875" style="71" customWidth="1"/>
    <col min="16" max="16" width="10.54296875" style="71" customWidth="1"/>
    <col min="17" max="17" width="7.6328125" style="71" customWidth="1"/>
    <col min="18" max="18" width="7.36328125" style="71" customWidth="1"/>
    <col min="19" max="19" width="0.54296875" style="71" customWidth="1"/>
    <col min="20" max="16384" width="9.08984375" style="71"/>
  </cols>
  <sheetData>
    <row r="1" spans="2:21" ht="2.25" customHeight="1" x14ac:dyDescent="0.35"/>
    <row r="2" spans="2:21" ht="21.75" customHeight="1" x14ac:dyDescent="0.55000000000000004">
      <c r="C2" s="443" t="s">
        <v>15</v>
      </c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U2" s="69" t="s">
        <v>347</v>
      </c>
    </row>
    <row r="3" spans="2:21" ht="3" customHeight="1" thickBot="1" x14ac:dyDescent="0.6">
      <c r="C3" s="72"/>
      <c r="U3" s="26"/>
    </row>
    <row r="4" spans="2:21" ht="21.75" customHeight="1" thickBot="1" x14ac:dyDescent="0.55000000000000004">
      <c r="B4" s="427" t="s">
        <v>5</v>
      </c>
      <c r="C4" s="427"/>
      <c r="D4" s="444" t="str">
        <f>IFERROR(_xlfn.XLOOKUP(CONCATENATE($K$8,$P$8),'Startovní listina'!O17:O66,'Startovní listina'!I17:I66,,0,1),"")</f>
        <v/>
      </c>
      <c r="E4" s="445"/>
      <c r="F4" s="445"/>
      <c r="G4" s="445"/>
      <c r="H4" s="445"/>
      <c r="I4" s="446"/>
      <c r="K4" s="447" t="s">
        <v>16</v>
      </c>
      <c r="L4" s="447"/>
      <c r="M4" s="73"/>
      <c r="N4" s="448" t="str">
        <f>'Startovní listina'!C8</f>
        <v>29. - 30. 06. 2024</v>
      </c>
      <c r="O4" s="449"/>
      <c r="P4" s="450"/>
      <c r="Q4" s="73"/>
      <c r="R4" s="73"/>
      <c r="U4" s="69" t="s">
        <v>348</v>
      </c>
    </row>
    <row r="5" spans="2:21" ht="3.75" customHeight="1" x14ac:dyDescent="0.35">
      <c r="B5" s="74"/>
      <c r="C5" s="74"/>
    </row>
    <row r="6" spans="2:21" ht="20.149999999999999" customHeight="1" x14ac:dyDescent="0.5">
      <c r="B6" s="427" t="s">
        <v>1</v>
      </c>
      <c r="C6" s="427"/>
      <c r="D6" s="451" t="str">
        <f>'Startovní listina'!C2</f>
        <v>1. Mistrovství ČR v Rally Obedience</v>
      </c>
      <c r="E6" s="452"/>
      <c r="F6" s="452"/>
      <c r="G6" s="452"/>
      <c r="H6" s="452"/>
      <c r="I6" s="453"/>
      <c r="K6" s="431" t="s">
        <v>12</v>
      </c>
      <c r="L6" s="431"/>
      <c r="N6" s="75" t="s">
        <v>17</v>
      </c>
      <c r="P6" s="118" t="s">
        <v>331</v>
      </c>
      <c r="Q6" s="76"/>
      <c r="U6" s="69"/>
    </row>
    <row r="7" spans="2:21" ht="3" customHeight="1" x14ac:dyDescent="0.35">
      <c r="B7" s="77"/>
      <c r="C7" s="78"/>
    </row>
    <row r="8" spans="2:21" ht="20.149999999999999" customHeight="1" x14ac:dyDescent="0.35">
      <c r="B8" s="427" t="s">
        <v>2</v>
      </c>
      <c r="C8" s="427"/>
      <c r="D8" s="451" t="str">
        <f>'Startovní listina'!C4</f>
        <v>KO ČR</v>
      </c>
      <c r="E8" s="452"/>
      <c r="F8" s="452"/>
      <c r="G8" s="452"/>
      <c r="H8" s="452"/>
      <c r="I8" s="453"/>
      <c r="K8" s="454" t="s">
        <v>320</v>
      </c>
      <c r="L8" s="455"/>
      <c r="N8" s="79"/>
      <c r="P8" s="121" t="s">
        <v>340</v>
      </c>
      <c r="Q8" s="117"/>
      <c r="R8" s="117"/>
    </row>
    <row r="9" spans="2:21" ht="3" customHeight="1" x14ac:dyDescent="0.35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49999999999999" customHeight="1" x14ac:dyDescent="0.35">
      <c r="B10" s="427" t="s">
        <v>139</v>
      </c>
      <c r="C10" s="427"/>
      <c r="D10" s="428"/>
      <c r="E10" s="429"/>
      <c r="F10" s="429"/>
      <c r="G10" s="429"/>
      <c r="H10" s="429"/>
      <c r="I10" s="430"/>
      <c r="K10" s="431" t="s">
        <v>18</v>
      </c>
      <c r="L10" s="431"/>
      <c r="N10" s="75" t="s">
        <v>82</v>
      </c>
      <c r="P10" s="434" t="s">
        <v>342</v>
      </c>
      <c r="Q10" s="435"/>
      <c r="R10" s="436"/>
    </row>
    <row r="11" spans="2:21" ht="3" customHeight="1" x14ac:dyDescent="0.35">
      <c r="B11" s="77"/>
      <c r="C11" s="78"/>
      <c r="D11" s="74"/>
      <c r="E11" s="74"/>
      <c r="F11" s="74"/>
      <c r="G11" s="74"/>
      <c r="H11" s="74"/>
      <c r="I11" s="74"/>
      <c r="P11" s="437"/>
      <c r="Q11" s="438"/>
      <c r="R11" s="439"/>
    </row>
    <row r="12" spans="2:21" ht="20.149999999999999" customHeight="1" x14ac:dyDescent="0.35">
      <c r="B12" s="427" t="s">
        <v>140</v>
      </c>
      <c r="C12" s="427"/>
      <c r="D12" s="428"/>
      <c r="E12" s="429"/>
      <c r="F12" s="429"/>
      <c r="G12" s="429"/>
      <c r="H12" s="429"/>
      <c r="I12" s="430"/>
      <c r="K12" s="432" t="s">
        <v>19</v>
      </c>
      <c r="L12" s="433"/>
      <c r="N12" s="79"/>
      <c r="P12" s="440"/>
      <c r="Q12" s="441"/>
      <c r="R12" s="442"/>
    </row>
    <row r="13" spans="2:21" ht="3.75" customHeight="1" thickBot="1" x14ac:dyDescent="0.4"/>
    <row r="14" spans="2:21" ht="15" thickBot="1" x14ac:dyDescent="0.4">
      <c r="B14" s="80" t="s">
        <v>20</v>
      </c>
      <c r="C14" s="420" t="s">
        <v>21</v>
      </c>
      <c r="D14" s="420"/>
      <c r="E14" s="420"/>
      <c r="F14" s="420"/>
      <c r="G14" s="420"/>
      <c r="H14" s="421" t="s">
        <v>22</v>
      </c>
      <c r="I14" s="422"/>
      <c r="J14" s="423" t="s">
        <v>20</v>
      </c>
      <c r="K14" s="424"/>
      <c r="L14" s="420" t="s">
        <v>21</v>
      </c>
      <c r="M14" s="420"/>
      <c r="N14" s="420"/>
      <c r="O14" s="420"/>
      <c r="P14" s="420"/>
      <c r="Q14" s="420"/>
      <c r="R14" s="81" t="s">
        <v>22</v>
      </c>
    </row>
    <row r="15" spans="2:21" ht="15" customHeight="1" thickBot="1" x14ac:dyDescent="0.4">
      <c r="B15" s="425">
        <v>1</v>
      </c>
      <c r="C15" s="85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425">
        <v>13</v>
      </c>
      <c r="K15" s="426"/>
      <c r="L15" s="85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 x14ac:dyDescent="0.4">
      <c r="B16" s="412"/>
      <c r="C16" s="415"/>
      <c r="D16" s="416"/>
      <c r="E16" s="416"/>
      <c r="F16" s="416"/>
      <c r="G16" s="417"/>
      <c r="H16" s="418"/>
      <c r="I16" s="419"/>
      <c r="J16" s="413"/>
      <c r="K16" s="414"/>
      <c r="L16" s="415"/>
      <c r="M16" s="416"/>
      <c r="N16" s="416"/>
      <c r="O16" s="416"/>
      <c r="P16" s="416"/>
      <c r="Q16" s="417"/>
      <c r="R16" s="82"/>
    </row>
    <row r="17" spans="2:18" ht="15" customHeight="1" thickBot="1" x14ac:dyDescent="0.4">
      <c r="B17" s="402">
        <v>2</v>
      </c>
      <c r="C17" s="85"/>
      <c r="D17" s="340" t="str">
        <f>IF(C17=0,"",VLOOKUP(C17,'Seznam karet'!$B$2:$C$1048,2,0))</f>
        <v/>
      </c>
      <c r="E17" s="340" t="e">
        <f>IF(D17=0,"",VLOOKUP(D17,'[4]Seznam karet'!$B$2:$C$1049,2,0))</f>
        <v>#N/A</v>
      </c>
      <c r="F17" s="340" t="e">
        <f>IF(E17=0,"",VLOOKUP(E17,'[4]Seznam karet'!$B$2:$C$1049,2,0))</f>
        <v>#N/A</v>
      </c>
      <c r="G17" s="340" t="e">
        <f>IF(F17=0,"",VLOOKUP(F17,'[4]Seznam karet'!$B$2:$C$1049,2,0))</f>
        <v>#N/A</v>
      </c>
      <c r="H17" s="340" t="e">
        <f>IF(G17=0,"",VLOOKUP(G17,'[4]Seznam karet'!$B$2:$C$1049,2,0))</f>
        <v>#N/A</v>
      </c>
      <c r="I17" s="341" t="e">
        <f>IF(H17=0,"",VLOOKUP(H17,'[4]Seznam karet'!$B$2:$C$1049,2,0))</f>
        <v>#N/A</v>
      </c>
      <c r="J17" s="402">
        <v>14</v>
      </c>
      <c r="K17" s="404"/>
      <c r="L17" s="85"/>
      <c r="M17" s="340" t="str">
        <f>IF(L17=0,"",VLOOKUP(L17,'Seznam karet'!$B$2:$C$1048,2,0))</f>
        <v/>
      </c>
      <c r="N17" s="340" t="e">
        <f>IF(M17=0,"",VLOOKUP(M17,'[4]Seznam karet'!$B$2:$C$1049,2,0))</f>
        <v>#N/A</v>
      </c>
      <c r="O17" s="340" t="e">
        <f>IF(N17=0,"",VLOOKUP(N17,'[4]Seznam karet'!$B$2:$C$1049,2,0))</f>
        <v>#N/A</v>
      </c>
      <c r="P17" s="340" t="e">
        <f>IF(O17=0,"",VLOOKUP(O17,'[4]Seznam karet'!$B$2:$C$1049,2,0))</f>
        <v>#N/A</v>
      </c>
      <c r="Q17" s="340" t="e">
        <f>IF(P17=0,"",VLOOKUP(P17,'[4]Seznam karet'!$B$2:$C$1049,2,0))</f>
        <v>#N/A</v>
      </c>
      <c r="R17" s="341" t="e">
        <f>IF(Q17=0,"",VLOOKUP(Q17,'[4]Seznam karet'!$B$2:$C$1049,2,0))</f>
        <v>#N/A</v>
      </c>
    </row>
    <row r="18" spans="2:18" ht="33" customHeight="1" thickBot="1" x14ac:dyDescent="0.4">
      <c r="B18" s="412"/>
      <c r="C18" s="415"/>
      <c r="D18" s="416"/>
      <c r="E18" s="416"/>
      <c r="F18" s="416"/>
      <c r="G18" s="417"/>
      <c r="H18" s="418"/>
      <c r="I18" s="419"/>
      <c r="J18" s="413"/>
      <c r="K18" s="414"/>
      <c r="L18" s="415"/>
      <c r="M18" s="416"/>
      <c r="N18" s="416"/>
      <c r="O18" s="416"/>
      <c r="P18" s="416"/>
      <c r="Q18" s="417"/>
      <c r="R18" s="82"/>
    </row>
    <row r="19" spans="2:18" ht="15" customHeight="1" thickBot="1" x14ac:dyDescent="0.4">
      <c r="B19" s="402">
        <v>3</v>
      </c>
      <c r="C19" s="85"/>
      <c r="D19" s="340" t="str">
        <f>IF(C19=0,"",VLOOKUP(C19,'Seznam karet'!$B$2:$C$1048,2,0))</f>
        <v/>
      </c>
      <c r="E19" s="340" t="e">
        <f>IF(D19=0,"",VLOOKUP(D19,'[4]Seznam karet'!$B$2:$C$1049,2,0))</f>
        <v>#N/A</v>
      </c>
      <c r="F19" s="340" t="e">
        <f>IF(E19=0,"",VLOOKUP(E19,'[4]Seznam karet'!$B$2:$C$1049,2,0))</f>
        <v>#N/A</v>
      </c>
      <c r="G19" s="340" t="e">
        <f>IF(F19=0,"",VLOOKUP(F19,'[4]Seznam karet'!$B$2:$C$1049,2,0))</f>
        <v>#N/A</v>
      </c>
      <c r="H19" s="340" t="e">
        <f>IF(G19=0,"",VLOOKUP(G19,'[4]Seznam karet'!$B$2:$C$1049,2,0))</f>
        <v>#N/A</v>
      </c>
      <c r="I19" s="341" t="e">
        <f>IF(H19=0,"",VLOOKUP(H19,'[4]Seznam karet'!$B$2:$C$1049,2,0))</f>
        <v>#N/A</v>
      </c>
      <c r="J19" s="402">
        <v>15</v>
      </c>
      <c r="K19" s="404"/>
      <c r="L19" s="85"/>
      <c r="M19" s="340" t="str">
        <f>IF(L19=0,"",VLOOKUP(L19,'Seznam karet'!$B$2:$C$1048,2,0))</f>
        <v/>
      </c>
      <c r="N19" s="340" t="e">
        <f>IF(M19=0,"",VLOOKUP(M19,'[4]Seznam karet'!$B$2:$C$1049,2,0))</f>
        <v>#N/A</v>
      </c>
      <c r="O19" s="340" t="e">
        <f>IF(N19=0,"",VLOOKUP(N19,'[4]Seznam karet'!$B$2:$C$1049,2,0))</f>
        <v>#N/A</v>
      </c>
      <c r="P19" s="340" t="e">
        <f>IF(O19=0,"",VLOOKUP(O19,'[4]Seznam karet'!$B$2:$C$1049,2,0))</f>
        <v>#N/A</v>
      </c>
      <c r="Q19" s="340" t="e">
        <f>IF(P19=0,"",VLOOKUP(P19,'[4]Seznam karet'!$B$2:$C$1049,2,0))</f>
        <v>#N/A</v>
      </c>
      <c r="R19" s="341" t="e">
        <f>IF(Q19=0,"",VLOOKUP(Q19,'[4]Seznam karet'!$B$2:$C$1049,2,0))</f>
        <v>#N/A</v>
      </c>
    </row>
    <row r="20" spans="2:18" ht="33" customHeight="1" thickBot="1" x14ac:dyDescent="0.4">
      <c r="B20" s="412"/>
      <c r="C20" s="415"/>
      <c r="D20" s="416"/>
      <c r="E20" s="416"/>
      <c r="F20" s="416"/>
      <c r="G20" s="417"/>
      <c r="H20" s="418"/>
      <c r="I20" s="419"/>
      <c r="J20" s="413"/>
      <c r="K20" s="414"/>
      <c r="L20" s="415"/>
      <c r="M20" s="416"/>
      <c r="N20" s="416"/>
      <c r="O20" s="416"/>
      <c r="P20" s="416"/>
      <c r="Q20" s="417"/>
      <c r="R20" s="82"/>
    </row>
    <row r="21" spans="2:18" ht="15" customHeight="1" thickBot="1" x14ac:dyDescent="0.4">
      <c r="B21" s="402">
        <v>4</v>
      </c>
      <c r="C21" s="85"/>
      <c r="D21" s="340" t="str">
        <f>IF(C21=0,"",VLOOKUP(C21,'Seznam karet'!$B$2:$C$1048,2,0))</f>
        <v/>
      </c>
      <c r="E21" s="340" t="e">
        <f>IF(D21=0,"",VLOOKUP(D21,'[4]Seznam karet'!$B$2:$C$1049,2,0))</f>
        <v>#N/A</v>
      </c>
      <c r="F21" s="340" t="e">
        <f>IF(E21=0,"",VLOOKUP(E21,'[4]Seznam karet'!$B$2:$C$1049,2,0))</f>
        <v>#N/A</v>
      </c>
      <c r="G21" s="340" t="e">
        <f>IF(F21=0,"",VLOOKUP(F21,'[4]Seznam karet'!$B$2:$C$1049,2,0))</f>
        <v>#N/A</v>
      </c>
      <c r="H21" s="340" t="e">
        <f>IF(G21=0,"",VLOOKUP(G21,'[4]Seznam karet'!$B$2:$C$1049,2,0))</f>
        <v>#N/A</v>
      </c>
      <c r="I21" s="341" t="e">
        <f>IF(H21=0,"",VLOOKUP(H21,'[4]Seznam karet'!$B$2:$C$1049,2,0))</f>
        <v>#N/A</v>
      </c>
      <c r="J21" s="402">
        <v>16</v>
      </c>
      <c r="K21" s="404"/>
      <c r="L21" s="85"/>
      <c r="M21" s="340" t="str">
        <f>IF(L21=0,"",VLOOKUP(L21,'Seznam karet'!$B$2:$C$1048,2,0))</f>
        <v/>
      </c>
      <c r="N21" s="340" t="e">
        <f>IF(M21=0,"",VLOOKUP(M21,'[4]Seznam karet'!$B$2:$C$1049,2,0))</f>
        <v>#N/A</v>
      </c>
      <c r="O21" s="340" t="e">
        <f>IF(N21=0,"",VLOOKUP(N21,'[4]Seznam karet'!$B$2:$C$1049,2,0))</f>
        <v>#N/A</v>
      </c>
      <c r="P21" s="340" t="e">
        <f>IF(O21=0,"",VLOOKUP(O21,'[4]Seznam karet'!$B$2:$C$1049,2,0))</f>
        <v>#N/A</v>
      </c>
      <c r="Q21" s="340" t="e">
        <f>IF(P21=0,"",VLOOKUP(P21,'[4]Seznam karet'!$B$2:$C$1049,2,0))</f>
        <v>#N/A</v>
      </c>
      <c r="R21" s="341" t="e">
        <f>IF(Q21=0,"",VLOOKUP(Q21,'[4]Seznam karet'!$B$2:$C$1049,2,0))</f>
        <v>#N/A</v>
      </c>
    </row>
    <row r="22" spans="2:18" ht="33" customHeight="1" thickBot="1" x14ac:dyDescent="0.4">
      <c r="B22" s="412"/>
      <c r="C22" s="415"/>
      <c r="D22" s="416"/>
      <c r="E22" s="416"/>
      <c r="F22" s="416"/>
      <c r="G22" s="417"/>
      <c r="H22" s="418"/>
      <c r="I22" s="419"/>
      <c r="J22" s="413"/>
      <c r="K22" s="414"/>
      <c r="L22" s="415"/>
      <c r="M22" s="416"/>
      <c r="N22" s="416"/>
      <c r="O22" s="416"/>
      <c r="P22" s="416"/>
      <c r="Q22" s="417"/>
      <c r="R22" s="82"/>
    </row>
    <row r="23" spans="2:18" ht="15" customHeight="1" thickBot="1" x14ac:dyDescent="0.4">
      <c r="B23" s="402">
        <v>5</v>
      </c>
      <c r="C23" s="85"/>
      <c r="D23" s="340" t="str">
        <f>IF(C23=0,"",VLOOKUP(C23,'Seznam karet'!$B$2:$C$1048,2,0))</f>
        <v/>
      </c>
      <c r="E23" s="340" t="e">
        <f>IF(D23=0,"",VLOOKUP(D23,'[4]Seznam karet'!$B$2:$C$1049,2,0))</f>
        <v>#N/A</v>
      </c>
      <c r="F23" s="340" t="e">
        <f>IF(E23=0,"",VLOOKUP(E23,'[4]Seznam karet'!$B$2:$C$1049,2,0))</f>
        <v>#N/A</v>
      </c>
      <c r="G23" s="340" t="e">
        <f>IF(F23=0,"",VLOOKUP(F23,'[4]Seznam karet'!$B$2:$C$1049,2,0))</f>
        <v>#N/A</v>
      </c>
      <c r="H23" s="340" t="e">
        <f>IF(G23=0,"",VLOOKUP(G23,'[4]Seznam karet'!$B$2:$C$1049,2,0))</f>
        <v>#N/A</v>
      </c>
      <c r="I23" s="341" t="e">
        <f>IF(H23=0,"",VLOOKUP(H23,'[4]Seznam karet'!$B$2:$C$1049,2,0))</f>
        <v>#N/A</v>
      </c>
      <c r="J23" s="402">
        <v>17</v>
      </c>
      <c r="K23" s="404"/>
      <c r="L23" s="85"/>
      <c r="M23" s="340" t="str">
        <f>IF(L23=0,"",VLOOKUP(L23,'Seznam karet'!$B$2:$C$1048,2,0))</f>
        <v/>
      </c>
      <c r="N23" s="340" t="e">
        <f>IF(M23=0,"",VLOOKUP(M23,'[4]Seznam karet'!$B$2:$C$1049,2,0))</f>
        <v>#N/A</v>
      </c>
      <c r="O23" s="340" t="e">
        <f>IF(N23=0,"",VLOOKUP(N23,'[4]Seznam karet'!$B$2:$C$1049,2,0))</f>
        <v>#N/A</v>
      </c>
      <c r="P23" s="340" t="e">
        <f>IF(O23=0,"",VLOOKUP(O23,'[4]Seznam karet'!$B$2:$C$1049,2,0))</f>
        <v>#N/A</v>
      </c>
      <c r="Q23" s="340" t="e">
        <f>IF(P23=0,"",VLOOKUP(P23,'[4]Seznam karet'!$B$2:$C$1049,2,0))</f>
        <v>#N/A</v>
      </c>
      <c r="R23" s="341" t="e">
        <f>IF(Q23=0,"",VLOOKUP(Q23,'[4]Seznam karet'!$B$2:$C$1049,2,0))</f>
        <v>#N/A</v>
      </c>
    </row>
    <row r="24" spans="2:18" ht="33" customHeight="1" thickBot="1" x14ac:dyDescent="0.4">
      <c r="B24" s="412"/>
      <c r="C24" s="415"/>
      <c r="D24" s="416"/>
      <c r="E24" s="416"/>
      <c r="F24" s="416"/>
      <c r="G24" s="417"/>
      <c r="H24" s="418"/>
      <c r="I24" s="419"/>
      <c r="J24" s="413"/>
      <c r="K24" s="414"/>
      <c r="L24" s="415"/>
      <c r="M24" s="416"/>
      <c r="N24" s="416"/>
      <c r="O24" s="416"/>
      <c r="P24" s="416"/>
      <c r="Q24" s="417"/>
      <c r="R24" s="82"/>
    </row>
    <row r="25" spans="2:18" ht="15" customHeight="1" thickBot="1" x14ac:dyDescent="0.4">
      <c r="B25" s="402">
        <v>6</v>
      </c>
      <c r="C25" s="85"/>
      <c r="D25" s="340" t="str">
        <f>IF(C25=0,"",VLOOKUP(C25,'Seznam karet'!$B$2:$C$1048,2,0))</f>
        <v/>
      </c>
      <c r="E25" s="340" t="e">
        <f>IF(D25=0,"",VLOOKUP(D25,'[4]Seznam karet'!$B$2:$C$1049,2,0))</f>
        <v>#N/A</v>
      </c>
      <c r="F25" s="340" t="e">
        <f>IF(E25=0,"",VLOOKUP(E25,'[4]Seznam karet'!$B$2:$C$1049,2,0))</f>
        <v>#N/A</v>
      </c>
      <c r="G25" s="340" t="e">
        <f>IF(F25=0,"",VLOOKUP(F25,'[4]Seznam karet'!$B$2:$C$1049,2,0))</f>
        <v>#N/A</v>
      </c>
      <c r="H25" s="340" t="e">
        <f>IF(G25=0,"",VLOOKUP(G25,'[4]Seznam karet'!$B$2:$C$1049,2,0))</f>
        <v>#N/A</v>
      </c>
      <c r="I25" s="341" t="e">
        <f>IF(H25=0,"",VLOOKUP(H25,'[4]Seznam karet'!$B$2:$C$1049,2,0))</f>
        <v>#N/A</v>
      </c>
      <c r="J25" s="402">
        <v>18</v>
      </c>
      <c r="K25" s="404"/>
      <c r="L25" s="85"/>
      <c r="M25" s="340" t="str">
        <f>IF(L25=0,"",VLOOKUP(L25,'Seznam karet'!$B$2:$C$1048,2,0))</f>
        <v/>
      </c>
      <c r="N25" s="340" t="e">
        <f>IF(M25=0,"",VLOOKUP(M25,'[4]Seznam karet'!$B$2:$C$1049,2,0))</f>
        <v>#N/A</v>
      </c>
      <c r="O25" s="340" t="e">
        <f>IF(N25=0,"",VLOOKUP(N25,'[4]Seznam karet'!$B$2:$C$1049,2,0))</f>
        <v>#N/A</v>
      </c>
      <c r="P25" s="340" t="e">
        <f>IF(O25=0,"",VLOOKUP(O25,'[4]Seznam karet'!$B$2:$C$1049,2,0))</f>
        <v>#N/A</v>
      </c>
      <c r="Q25" s="340" t="e">
        <f>IF(P25=0,"",VLOOKUP(P25,'[4]Seznam karet'!$B$2:$C$1049,2,0))</f>
        <v>#N/A</v>
      </c>
      <c r="R25" s="341" t="e">
        <f>IF(Q25=0,"",VLOOKUP(Q25,'[4]Seznam karet'!$B$2:$C$1049,2,0))</f>
        <v>#N/A</v>
      </c>
    </row>
    <row r="26" spans="2:18" ht="33" customHeight="1" thickBot="1" x14ac:dyDescent="0.4">
      <c r="B26" s="412"/>
      <c r="C26" s="415"/>
      <c r="D26" s="416"/>
      <c r="E26" s="416"/>
      <c r="F26" s="416"/>
      <c r="G26" s="417"/>
      <c r="H26" s="418"/>
      <c r="I26" s="419"/>
      <c r="J26" s="413"/>
      <c r="K26" s="414"/>
      <c r="L26" s="415"/>
      <c r="M26" s="416"/>
      <c r="N26" s="416"/>
      <c r="O26" s="416"/>
      <c r="P26" s="416"/>
      <c r="Q26" s="417"/>
      <c r="R26" s="82"/>
    </row>
    <row r="27" spans="2:18" ht="15" customHeight="1" thickBot="1" x14ac:dyDescent="0.4">
      <c r="B27" s="402">
        <v>7</v>
      </c>
      <c r="C27" s="85"/>
      <c r="D27" s="340" t="str">
        <f>IF(C27=0,"",VLOOKUP(C27,'Seznam karet'!$B$2:$C$1048,2,0))</f>
        <v/>
      </c>
      <c r="E27" s="340" t="e">
        <f>IF(D27=0,"",VLOOKUP(D27,'[4]Seznam karet'!$B$2:$C$1049,2,0))</f>
        <v>#N/A</v>
      </c>
      <c r="F27" s="340" t="e">
        <f>IF(E27=0,"",VLOOKUP(E27,'[4]Seznam karet'!$B$2:$C$1049,2,0))</f>
        <v>#N/A</v>
      </c>
      <c r="G27" s="340" t="e">
        <f>IF(F27=0,"",VLOOKUP(F27,'[4]Seznam karet'!$B$2:$C$1049,2,0))</f>
        <v>#N/A</v>
      </c>
      <c r="H27" s="340" t="e">
        <f>IF(G27=0,"",VLOOKUP(G27,'[4]Seznam karet'!$B$2:$C$1049,2,0))</f>
        <v>#N/A</v>
      </c>
      <c r="I27" s="341" t="e">
        <f>IF(H27=0,"",VLOOKUP(H27,'[4]Seznam karet'!$B$2:$C$1049,2,0))</f>
        <v>#N/A</v>
      </c>
      <c r="J27" s="402">
        <v>19</v>
      </c>
      <c r="K27" s="404"/>
      <c r="L27" s="85"/>
      <c r="M27" s="340" t="str">
        <f>IF(L27=0,"",VLOOKUP(L27,'Seznam karet'!$B$2:$C$1048,2,0))</f>
        <v/>
      </c>
      <c r="N27" s="340" t="e">
        <f>IF(M27=0,"",VLOOKUP(M27,'[4]Seznam karet'!$B$2:$C$1049,2,0))</f>
        <v>#N/A</v>
      </c>
      <c r="O27" s="340" t="e">
        <f>IF(N27=0,"",VLOOKUP(N27,'[4]Seznam karet'!$B$2:$C$1049,2,0))</f>
        <v>#N/A</v>
      </c>
      <c r="P27" s="340" t="e">
        <f>IF(O27=0,"",VLOOKUP(O27,'[4]Seznam karet'!$B$2:$C$1049,2,0))</f>
        <v>#N/A</v>
      </c>
      <c r="Q27" s="340" t="e">
        <f>IF(P27=0,"",VLOOKUP(P27,'[4]Seznam karet'!$B$2:$C$1049,2,0))</f>
        <v>#N/A</v>
      </c>
      <c r="R27" s="341" t="e">
        <f>IF(Q27=0,"",VLOOKUP(Q27,'[4]Seznam karet'!$B$2:$C$1049,2,0))</f>
        <v>#N/A</v>
      </c>
    </row>
    <row r="28" spans="2:18" ht="33" customHeight="1" thickBot="1" x14ac:dyDescent="0.4">
      <c r="B28" s="412"/>
      <c r="C28" s="415"/>
      <c r="D28" s="416"/>
      <c r="E28" s="416"/>
      <c r="F28" s="416"/>
      <c r="G28" s="417"/>
      <c r="H28" s="418"/>
      <c r="I28" s="419"/>
      <c r="J28" s="413"/>
      <c r="K28" s="414"/>
      <c r="L28" s="415"/>
      <c r="M28" s="416"/>
      <c r="N28" s="416"/>
      <c r="O28" s="416"/>
      <c r="P28" s="416"/>
      <c r="Q28" s="417"/>
      <c r="R28" s="82"/>
    </row>
    <row r="29" spans="2:18" ht="15" customHeight="1" thickBot="1" x14ac:dyDescent="0.4">
      <c r="B29" s="402">
        <v>8</v>
      </c>
      <c r="C29" s="85"/>
      <c r="D29" s="340" t="str">
        <f>IF(C29=0,"",VLOOKUP(C29,'Seznam karet'!$B$2:$C$1048,2,0))</f>
        <v/>
      </c>
      <c r="E29" s="340" t="e">
        <f>IF(D29=0,"",VLOOKUP(D29,'[4]Seznam karet'!$B$2:$C$1049,2,0))</f>
        <v>#N/A</v>
      </c>
      <c r="F29" s="340" t="e">
        <f>IF(E29=0,"",VLOOKUP(E29,'[4]Seznam karet'!$B$2:$C$1049,2,0))</f>
        <v>#N/A</v>
      </c>
      <c r="G29" s="340" t="e">
        <f>IF(F29=0,"",VLOOKUP(F29,'[4]Seznam karet'!$B$2:$C$1049,2,0))</f>
        <v>#N/A</v>
      </c>
      <c r="H29" s="340" t="e">
        <f>IF(G29=0,"",VLOOKUP(G29,'[4]Seznam karet'!$B$2:$C$1049,2,0))</f>
        <v>#N/A</v>
      </c>
      <c r="I29" s="341" t="e">
        <f>IF(H29=0,"",VLOOKUP(H29,'[4]Seznam karet'!$B$2:$C$1049,2,0))</f>
        <v>#N/A</v>
      </c>
      <c r="J29" s="402">
        <v>20</v>
      </c>
      <c r="K29" s="404"/>
      <c r="L29" s="85"/>
      <c r="M29" s="340" t="str">
        <f>IF(L29=0,"",VLOOKUP(L29,'Seznam karet'!$B$2:$C$1048,2,0))</f>
        <v/>
      </c>
      <c r="N29" s="340" t="e">
        <f>IF(M29=0,"",VLOOKUP(M29,'[4]Seznam karet'!$B$2:$C$1049,2,0))</f>
        <v>#N/A</v>
      </c>
      <c r="O29" s="340" t="e">
        <f>IF(N29=0,"",VLOOKUP(N29,'[4]Seznam karet'!$B$2:$C$1049,2,0))</f>
        <v>#N/A</v>
      </c>
      <c r="P29" s="340" t="e">
        <f>IF(O29=0,"",VLOOKUP(O29,'[4]Seznam karet'!$B$2:$C$1049,2,0))</f>
        <v>#N/A</v>
      </c>
      <c r="Q29" s="340" t="e">
        <f>IF(P29=0,"",VLOOKUP(P29,'[4]Seznam karet'!$B$2:$C$1049,2,0))</f>
        <v>#N/A</v>
      </c>
      <c r="R29" s="341" t="e">
        <f>IF(Q29=0,"",VLOOKUP(Q29,'[4]Seznam karet'!$B$2:$C$1049,2,0))</f>
        <v>#N/A</v>
      </c>
    </row>
    <row r="30" spans="2:18" ht="33" customHeight="1" thickBot="1" x14ac:dyDescent="0.4">
      <c r="B30" s="412"/>
      <c r="C30" s="415"/>
      <c r="D30" s="416"/>
      <c r="E30" s="416"/>
      <c r="F30" s="416"/>
      <c r="G30" s="417"/>
      <c r="H30" s="418"/>
      <c r="I30" s="419"/>
      <c r="J30" s="413"/>
      <c r="K30" s="414"/>
      <c r="L30" s="415"/>
      <c r="M30" s="416"/>
      <c r="N30" s="416"/>
      <c r="O30" s="416"/>
      <c r="P30" s="416"/>
      <c r="Q30" s="417"/>
      <c r="R30" s="82"/>
    </row>
    <row r="31" spans="2:18" ht="15" customHeight="1" thickBot="1" x14ac:dyDescent="0.4">
      <c r="B31" s="402">
        <v>9</v>
      </c>
      <c r="C31" s="85"/>
      <c r="D31" s="340" t="str">
        <f>IF(C31=0,"",VLOOKUP(C31,'Seznam karet'!$B$2:$C$1048,2,0))</f>
        <v/>
      </c>
      <c r="E31" s="340" t="e">
        <f>IF(D31=0,"",VLOOKUP(D31,'[4]Seznam karet'!$B$2:$C$1049,2,0))</f>
        <v>#N/A</v>
      </c>
      <c r="F31" s="340" t="e">
        <f>IF(E31=0,"",VLOOKUP(E31,'[4]Seznam karet'!$B$2:$C$1049,2,0))</f>
        <v>#N/A</v>
      </c>
      <c r="G31" s="340" t="e">
        <f>IF(F31=0,"",VLOOKUP(F31,'[4]Seznam karet'!$B$2:$C$1049,2,0))</f>
        <v>#N/A</v>
      </c>
      <c r="H31" s="340" t="e">
        <f>IF(G31=0,"",VLOOKUP(G31,'[4]Seznam karet'!$B$2:$C$1049,2,0))</f>
        <v>#N/A</v>
      </c>
      <c r="I31" s="341" t="e">
        <f>IF(H31=0,"",VLOOKUP(H31,'[4]Seznam karet'!$B$2:$C$1049,2,0))</f>
        <v>#N/A</v>
      </c>
      <c r="J31" s="402">
        <v>21</v>
      </c>
      <c r="K31" s="404"/>
      <c r="L31" s="85"/>
      <c r="M31" s="340" t="str">
        <f>IF(L31=0,"",VLOOKUP(L31,'Seznam karet'!$B$2:$C$1048,2,0))</f>
        <v/>
      </c>
      <c r="N31" s="340" t="e">
        <f>IF(M31=0,"",VLOOKUP(M31,'[4]Seznam karet'!$B$2:$C$1049,2,0))</f>
        <v>#N/A</v>
      </c>
      <c r="O31" s="340" t="e">
        <f>IF(N31=0,"",VLOOKUP(N31,'[4]Seznam karet'!$B$2:$C$1049,2,0))</f>
        <v>#N/A</v>
      </c>
      <c r="P31" s="340" t="e">
        <f>IF(O31=0,"",VLOOKUP(O31,'[4]Seznam karet'!$B$2:$C$1049,2,0))</f>
        <v>#N/A</v>
      </c>
      <c r="Q31" s="340" t="e">
        <f>IF(P31=0,"",VLOOKUP(P31,'[4]Seznam karet'!$B$2:$C$1049,2,0))</f>
        <v>#N/A</v>
      </c>
      <c r="R31" s="341" t="e">
        <f>IF(Q31=0,"",VLOOKUP(Q31,'[4]Seznam karet'!$B$2:$C$1049,2,0))</f>
        <v>#N/A</v>
      </c>
    </row>
    <row r="32" spans="2:18" ht="33" customHeight="1" thickBot="1" x14ac:dyDescent="0.4">
      <c r="B32" s="412"/>
      <c r="C32" s="415"/>
      <c r="D32" s="416"/>
      <c r="E32" s="416"/>
      <c r="F32" s="416"/>
      <c r="G32" s="417"/>
      <c r="H32" s="418"/>
      <c r="I32" s="419"/>
      <c r="J32" s="413"/>
      <c r="K32" s="414"/>
      <c r="L32" s="415"/>
      <c r="M32" s="416"/>
      <c r="N32" s="416"/>
      <c r="O32" s="416"/>
      <c r="P32" s="416"/>
      <c r="Q32" s="417"/>
      <c r="R32" s="82"/>
    </row>
    <row r="33" spans="2:18" ht="15" customHeight="1" thickBot="1" x14ac:dyDescent="0.4">
      <c r="B33" s="402">
        <v>10</v>
      </c>
      <c r="C33" s="85"/>
      <c r="D33" s="340" t="str">
        <f>IF(C33=0,"",VLOOKUP(C33,'Seznam karet'!$B$2:$C$1048,2,0))</f>
        <v/>
      </c>
      <c r="E33" s="340" t="e">
        <f>IF(D33=0,"",VLOOKUP(D33,'[4]Seznam karet'!$B$2:$C$1049,2,0))</f>
        <v>#N/A</v>
      </c>
      <c r="F33" s="340" t="e">
        <f>IF(E33=0,"",VLOOKUP(E33,'[4]Seznam karet'!$B$2:$C$1049,2,0))</f>
        <v>#N/A</v>
      </c>
      <c r="G33" s="340" t="e">
        <f>IF(F33=0,"",VLOOKUP(F33,'[4]Seznam karet'!$B$2:$C$1049,2,0))</f>
        <v>#N/A</v>
      </c>
      <c r="H33" s="340" t="e">
        <f>IF(G33=0,"",VLOOKUP(G33,'[4]Seznam karet'!$B$2:$C$1049,2,0))</f>
        <v>#N/A</v>
      </c>
      <c r="I33" s="341" t="e">
        <f>IF(H33=0,"",VLOOKUP(H33,'[4]Seznam karet'!$B$2:$C$1049,2,0))</f>
        <v>#N/A</v>
      </c>
      <c r="J33" s="402">
        <v>22</v>
      </c>
      <c r="K33" s="404"/>
      <c r="L33" s="85"/>
      <c r="M33" s="340" t="str">
        <f>IF(L33=0,"",VLOOKUP(L33,'Seznam karet'!$B$2:$C$1048,2,0))</f>
        <v/>
      </c>
      <c r="N33" s="340" t="e">
        <f>IF(M33=0,"",VLOOKUP(M33,'[4]Seznam karet'!$B$2:$C$1049,2,0))</f>
        <v>#N/A</v>
      </c>
      <c r="O33" s="340" t="e">
        <f>IF(N33=0,"",VLOOKUP(N33,'[4]Seznam karet'!$B$2:$C$1049,2,0))</f>
        <v>#N/A</v>
      </c>
      <c r="P33" s="340" t="e">
        <f>IF(O33=0,"",VLOOKUP(O33,'[4]Seznam karet'!$B$2:$C$1049,2,0))</f>
        <v>#N/A</v>
      </c>
      <c r="Q33" s="340" t="e">
        <f>IF(P33=0,"",VLOOKUP(P33,'[4]Seznam karet'!$B$2:$C$1049,2,0))</f>
        <v>#N/A</v>
      </c>
      <c r="R33" s="341" t="e">
        <f>IF(Q33=0,"",VLOOKUP(Q33,'[4]Seznam karet'!$B$2:$C$1049,2,0))</f>
        <v>#N/A</v>
      </c>
    </row>
    <row r="34" spans="2:18" ht="33" customHeight="1" thickBot="1" x14ac:dyDescent="0.4">
      <c r="B34" s="412"/>
      <c r="C34" s="415"/>
      <c r="D34" s="416"/>
      <c r="E34" s="416"/>
      <c r="F34" s="416"/>
      <c r="G34" s="417"/>
      <c r="H34" s="418"/>
      <c r="I34" s="419"/>
      <c r="J34" s="413"/>
      <c r="K34" s="414"/>
      <c r="L34" s="415"/>
      <c r="M34" s="416"/>
      <c r="N34" s="416"/>
      <c r="O34" s="416"/>
      <c r="P34" s="416"/>
      <c r="Q34" s="417"/>
      <c r="R34" s="82"/>
    </row>
    <row r="35" spans="2:18" ht="15" customHeight="1" thickBot="1" x14ac:dyDescent="0.4">
      <c r="B35" s="402">
        <v>11</v>
      </c>
      <c r="C35" s="85"/>
      <c r="D35" s="340" t="str">
        <f>IF(C35=0,"",VLOOKUP(C35,'Seznam karet'!$B$2:$C$1048,2,0))</f>
        <v/>
      </c>
      <c r="E35" s="340" t="e">
        <f>IF(D35=0,"",VLOOKUP(D35,'[4]Seznam karet'!$B$2:$C$1049,2,0))</f>
        <v>#N/A</v>
      </c>
      <c r="F35" s="340" t="e">
        <f>IF(E35=0,"",VLOOKUP(E35,'[4]Seznam karet'!$B$2:$C$1049,2,0))</f>
        <v>#N/A</v>
      </c>
      <c r="G35" s="340" t="e">
        <f>IF(F35=0,"",VLOOKUP(F35,'[4]Seznam karet'!$B$2:$C$1049,2,0))</f>
        <v>#N/A</v>
      </c>
      <c r="H35" s="340" t="e">
        <f>IF(G35=0,"",VLOOKUP(G35,'[4]Seznam karet'!$B$2:$C$1049,2,0))</f>
        <v>#N/A</v>
      </c>
      <c r="I35" s="341" t="e">
        <f>IF(H35=0,"",VLOOKUP(H35,'[4]Seznam karet'!$B$2:$C$1049,2,0))</f>
        <v>#N/A</v>
      </c>
      <c r="J35" s="402">
        <v>23</v>
      </c>
      <c r="K35" s="404"/>
      <c r="L35" s="85"/>
      <c r="M35" s="340" t="str">
        <f>IF(L35=0,"",VLOOKUP(L35,'Seznam karet'!$B$2:$C$1048,2,0))</f>
        <v/>
      </c>
      <c r="N35" s="340" t="e">
        <f>IF(M35=0,"",VLOOKUP(M35,'[4]Seznam karet'!$B$2:$C$1049,2,0))</f>
        <v>#N/A</v>
      </c>
      <c r="O35" s="340" t="e">
        <f>IF(N35=0,"",VLOOKUP(N35,'[4]Seznam karet'!$B$2:$C$1049,2,0))</f>
        <v>#N/A</v>
      </c>
      <c r="P35" s="340" t="e">
        <f>IF(O35=0,"",VLOOKUP(O35,'[4]Seznam karet'!$B$2:$C$1049,2,0))</f>
        <v>#N/A</v>
      </c>
      <c r="Q35" s="340" t="e">
        <f>IF(P35=0,"",VLOOKUP(P35,'[4]Seznam karet'!$B$2:$C$1049,2,0))</f>
        <v>#N/A</v>
      </c>
      <c r="R35" s="341" t="e">
        <f>IF(Q35=0,"",VLOOKUP(Q35,'[4]Seznam karet'!$B$2:$C$1049,2,0))</f>
        <v>#N/A</v>
      </c>
    </row>
    <row r="36" spans="2:18" ht="33" customHeight="1" thickBot="1" x14ac:dyDescent="0.4">
      <c r="B36" s="412"/>
      <c r="C36" s="415"/>
      <c r="D36" s="416"/>
      <c r="E36" s="416"/>
      <c r="F36" s="416"/>
      <c r="G36" s="417"/>
      <c r="H36" s="418"/>
      <c r="I36" s="419"/>
      <c r="J36" s="413"/>
      <c r="K36" s="414"/>
      <c r="L36" s="415"/>
      <c r="M36" s="416"/>
      <c r="N36" s="416"/>
      <c r="O36" s="416"/>
      <c r="P36" s="416"/>
      <c r="Q36" s="417"/>
      <c r="R36" s="82"/>
    </row>
    <row r="37" spans="2:18" ht="15" customHeight="1" thickBot="1" x14ac:dyDescent="0.4">
      <c r="B37" s="402">
        <v>12</v>
      </c>
      <c r="C37" s="85"/>
      <c r="D37" s="340" t="str">
        <f>IF(C37=0,"",VLOOKUP(C37,'Seznam karet'!$B$2:$C$1048,2,0))</f>
        <v/>
      </c>
      <c r="E37" s="340" t="e">
        <f>IF(D37=0,"",VLOOKUP(D37,'[4]Seznam karet'!$B$2:$C$1049,2,0))</f>
        <v>#N/A</v>
      </c>
      <c r="F37" s="340" t="e">
        <f>IF(E37=0,"",VLOOKUP(E37,'[4]Seznam karet'!$B$2:$C$1049,2,0))</f>
        <v>#N/A</v>
      </c>
      <c r="G37" s="340" t="e">
        <f>IF(F37=0,"",VLOOKUP(F37,'[4]Seznam karet'!$B$2:$C$1049,2,0))</f>
        <v>#N/A</v>
      </c>
      <c r="H37" s="340" t="e">
        <f>IF(G37=0,"",VLOOKUP(G37,'[4]Seznam karet'!$B$2:$C$1049,2,0))</f>
        <v>#N/A</v>
      </c>
      <c r="I37" s="341" t="e">
        <f>IF(H37=0,"",VLOOKUP(H37,'[4]Seznam karet'!$B$2:$C$1049,2,0))</f>
        <v>#N/A</v>
      </c>
      <c r="J37" s="402">
        <v>24</v>
      </c>
      <c r="K37" s="404"/>
      <c r="L37" s="85"/>
      <c r="M37" s="340" t="str">
        <f>IF(L37=0,"",VLOOKUP(L37,'Seznam karet'!$B$2:$C$1048,2,0))</f>
        <v/>
      </c>
      <c r="N37" s="340" t="e">
        <f>IF(M37=0,"",VLOOKUP(M37,'[4]Seznam karet'!$B$2:$C$1049,2,0))</f>
        <v>#N/A</v>
      </c>
      <c r="O37" s="340" t="e">
        <f>IF(N37=0,"",VLOOKUP(N37,'[4]Seznam karet'!$B$2:$C$1049,2,0))</f>
        <v>#N/A</v>
      </c>
      <c r="P37" s="340" t="e">
        <f>IF(O37=0,"",VLOOKUP(O37,'[4]Seznam karet'!$B$2:$C$1049,2,0))</f>
        <v>#N/A</v>
      </c>
      <c r="Q37" s="340" t="e">
        <f>IF(P37=0,"",VLOOKUP(P37,'[4]Seznam karet'!$B$2:$C$1049,2,0))</f>
        <v>#N/A</v>
      </c>
      <c r="R37" s="341" t="e">
        <f>IF(Q37=0,"",VLOOKUP(Q37,'[4]Seznam karet'!$B$2:$C$1049,2,0))</f>
        <v>#N/A</v>
      </c>
    </row>
    <row r="38" spans="2:18" ht="33" customHeight="1" thickBot="1" x14ac:dyDescent="0.4">
      <c r="B38" s="403"/>
      <c r="C38" s="407"/>
      <c r="D38" s="408"/>
      <c r="E38" s="408"/>
      <c r="F38" s="408"/>
      <c r="G38" s="409"/>
      <c r="H38" s="410"/>
      <c r="I38" s="411"/>
      <c r="J38" s="405"/>
      <c r="K38" s="406"/>
      <c r="L38" s="407"/>
      <c r="M38" s="408"/>
      <c r="N38" s="408"/>
      <c r="O38" s="408"/>
      <c r="P38" s="408"/>
      <c r="Q38" s="409"/>
      <c r="R38" s="83"/>
    </row>
    <row r="39" spans="2:18" ht="42" customHeight="1" thickBot="1" x14ac:dyDescent="0.4">
      <c r="B39" s="380" t="s">
        <v>23</v>
      </c>
      <c r="C39" s="381"/>
      <c r="D39" s="381"/>
      <c r="E39" s="382"/>
      <c r="F39" s="380" t="s">
        <v>24</v>
      </c>
      <c r="G39" s="381"/>
      <c r="H39" s="381"/>
      <c r="I39" s="382"/>
      <c r="J39" s="380" t="s">
        <v>25</v>
      </c>
      <c r="K39" s="381"/>
      <c r="L39" s="381"/>
      <c r="M39" s="381"/>
      <c r="N39" s="382"/>
      <c r="O39" s="383" t="s">
        <v>26</v>
      </c>
      <c r="P39" s="384"/>
      <c r="Q39" s="384"/>
      <c r="R39" s="385"/>
    </row>
    <row r="40" spans="2:18" ht="6" customHeight="1" thickBot="1" x14ac:dyDescent="0.4"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</row>
    <row r="41" spans="2:18" ht="15" thickTop="1" x14ac:dyDescent="0.35">
      <c r="B41" s="387" t="s">
        <v>27</v>
      </c>
      <c r="C41" s="388"/>
      <c r="D41" s="388"/>
      <c r="E41" s="391" t="s">
        <v>28</v>
      </c>
      <c r="F41" s="392"/>
      <c r="G41" s="395" t="s">
        <v>29</v>
      </c>
      <c r="H41" s="395"/>
      <c r="I41" s="395"/>
      <c r="J41" s="395"/>
      <c r="K41" s="396"/>
      <c r="L41" s="397"/>
      <c r="M41" s="397"/>
      <c r="N41" s="397"/>
      <c r="O41" s="397"/>
      <c r="P41" s="397"/>
      <c r="Q41" s="397"/>
      <c r="R41" s="398"/>
    </row>
    <row r="42" spans="2:18" ht="27.75" customHeight="1" thickBot="1" x14ac:dyDescent="0.4">
      <c r="B42" s="389"/>
      <c r="C42" s="390"/>
      <c r="D42" s="390"/>
      <c r="E42" s="393"/>
      <c r="F42" s="394"/>
      <c r="G42" s="381"/>
      <c r="H42" s="381"/>
      <c r="I42" s="381"/>
      <c r="J42" s="381"/>
      <c r="K42" s="399"/>
      <c r="L42" s="400"/>
      <c r="M42" s="400"/>
      <c r="N42" s="400"/>
      <c r="O42" s="400"/>
      <c r="P42" s="400"/>
      <c r="Q42" s="400"/>
      <c r="R42" s="401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71" customWidth="1"/>
    <col min="2" max="2" width="4.36328125" style="71" customWidth="1"/>
    <col min="3" max="3" width="8.90625" style="71" customWidth="1"/>
    <col min="4" max="4" width="2.08984375" style="71" customWidth="1"/>
    <col min="5" max="6" width="9.08984375" style="71"/>
    <col min="7" max="7" width="7.6328125" style="71" customWidth="1"/>
    <col min="8" max="8" width="4.453125" style="71" customWidth="1"/>
    <col min="9" max="9" width="2.36328125" style="71" customWidth="1"/>
    <col min="10" max="10" width="0.90625" style="71" customWidth="1"/>
    <col min="11" max="11" width="3.54296875" style="71" customWidth="1"/>
    <col min="12" max="12" width="7" style="71" customWidth="1"/>
    <col min="13" max="13" width="0.54296875" style="71" customWidth="1"/>
    <col min="14" max="14" width="11.08984375" style="71" customWidth="1"/>
    <col min="15" max="15" width="0.54296875" style="71" customWidth="1"/>
    <col min="16" max="16" width="10.54296875" style="71" customWidth="1"/>
    <col min="17" max="17" width="7.6328125" style="71" customWidth="1"/>
    <col min="18" max="18" width="7.36328125" style="71" customWidth="1"/>
    <col min="19" max="19" width="0.54296875" style="71" customWidth="1"/>
    <col min="20" max="16384" width="9.08984375" style="71"/>
  </cols>
  <sheetData>
    <row r="1" spans="2:21" ht="2.25" customHeight="1" x14ac:dyDescent="0.35"/>
    <row r="2" spans="2:21" ht="21.75" customHeight="1" x14ac:dyDescent="0.55000000000000004">
      <c r="C2" s="443" t="s">
        <v>15</v>
      </c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U2" s="69" t="s">
        <v>347</v>
      </c>
    </row>
    <row r="3" spans="2:21" ht="3" customHeight="1" thickBot="1" x14ac:dyDescent="0.6">
      <c r="C3" s="72"/>
      <c r="U3" s="26"/>
    </row>
    <row r="4" spans="2:21" ht="21.75" customHeight="1" thickBot="1" x14ac:dyDescent="0.55000000000000004">
      <c r="B4" s="427" t="s">
        <v>5</v>
      </c>
      <c r="C4" s="427"/>
      <c r="D4" s="444" t="str">
        <f>IFERROR(_xlfn.XLOOKUP(CONCATENATE($K$8,$P$8),'Startovní listina'!O17:O66,'Startovní listina'!I17:I66,,0,1),"")</f>
        <v/>
      </c>
      <c r="E4" s="445"/>
      <c r="F4" s="445"/>
      <c r="G4" s="445"/>
      <c r="H4" s="445"/>
      <c r="I4" s="446"/>
      <c r="K4" s="447" t="s">
        <v>16</v>
      </c>
      <c r="L4" s="447"/>
      <c r="M4" s="73"/>
      <c r="N4" s="448" t="str">
        <f>'Startovní listina'!C8</f>
        <v>29. - 30. 06. 2024</v>
      </c>
      <c r="O4" s="449"/>
      <c r="P4" s="450"/>
      <c r="Q4" s="73"/>
      <c r="R4" s="73"/>
      <c r="U4" s="69" t="s">
        <v>348</v>
      </c>
    </row>
    <row r="5" spans="2:21" ht="3.75" customHeight="1" x14ac:dyDescent="0.35">
      <c r="B5" s="74"/>
      <c r="C5" s="74"/>
    </row>
    <row r="6" spans="2:21" ht="20.149999999999999" customHeight="1" x14ac:dyDescent="0.5">
      <c r="B6" s="427" t="s">
        <v>1</v>
      </c>
      <c r="C6" s="427"/>
      <c r="D6" s="451" t="str">
        <f>'Startovní listina'!C2</f>
        <v>1. Mistrovství ČR v Rally Obedience</v>
      </c>
      <c r="E6" s="452"/>
      <c r="F6" s="452"/>
      <c r="G6" s="452"/>
      <c r="H6" s="452"/>
      <c r="I6" s="453"/>
      <c r="K6" s="431" t="s">
        <v>12</v>
      </c>
      <c r="L6" s="431"/>
      <c r="N6" s="75" t="s">
        <v>17</v>
      </c>
      <c r="P6" s="118" t="s">
        <v>331</v>
      </c>
      <c r="Q6" s="76"/>
      <c r="U6" s="69"/>
    </row>
    <row r="7" spans="2:21" ht="3" customHeight="1" x14ac:dyDescent="0.35">
      <c r="B7" s="77"/>
      <c r="C7" s="78"/>
    </row>
    <row r="8" spans="2:21" ht="20.149999999999999" customHeight="1" x14ac:dyDescent="0.35">
      <c r="B8" s="427" t="s">
        <v>2</v>
      </c>
      <c r="C8" s="427"/>
      <c r="D8" s="451" t="str">
        <f>'Startovní listina'!C4</f>
        <v>KO ČR</v>
      </c>
      <c r="E8" s="452"/>
      <c r="F8" s="452"/>
      <c r="G8" s="452"/>
      <c r="H8" s="452"/>
      <c r="I8" s="453"/>
      <c r="K8" s="454" t="s">
        <v>320</v>
      </c>
      <c r="L8" s="455"/>
      <c r="N8" s="79"/>
      <c r="P8" s="120" t="s">
        <v>341</v>
      </c>
      <c r="Q8" s="117"/>
      <c r="R8" s="117"/>
    </row>
    <row r="9" spans="2:21" ht="3" customHeight="1" x14ac:dyDescent="0.35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49999999999999" customHeight="1" x14ac:dyDescent="0.35">
      <c r="B10" s="427" t="s">
        <v>139</v>
      </c>
      <c r="C10" s="427"/>
      <c r="D10" s="428"/>
      <c r="E10" s="429"/>
      <c r="F10" s="429"/>
      <c r="G10" s="429"/>
      <c r="H10" s="429"/>
      <c r="I10" s="430"/>
      <c r="K10" s="431" t="s">
        <v>18</v>
      </c>
      <c r="L10" s="431"/>
      <c r="N10" s="75" t="s">
        <v>82</v>
      </c>
      <c r="P10" s="434" t="s">
        <v>342</v>
      </c>
      <c r="Q10" s="435"/>
      <c r="R10" s="436"/>
    </row>
    <row r="11" spans="2:21" ht="3" customHeight="1" x14ac:dyDescent="0.35">
      <c r="B11" s="77"/>
      <c r="C11" s="78"/>
      <c r="D11" s="74"/>
      <c r="E11" s="74"/>
      <c r="F11" s="74"/>
      <c r="G11" s="74"/>
      <c r="H11" s="74"/>
      <c r="I11" s="74"/>
      <c r="P11" s="437"/>
      <c r="Q11" s="438"/>
      <c r="R11" s="439"/>
    </row>
    <row r="12" spans="2:21" ht="20.149999999999999" customHeight="1" x14ac:dyDescent="0.35">
      <c r="B12" s="427" t="s">
        <v>140</v>
      </c>
      <c r="C12" s="427"/>
      <c r="D12" s="428"/>
      <c r="E12" s="429"/>
      <c r="F12" s="429"/>
      <c r="G12" s="429"/>
      <c r="H12" s="429"/>
      <c r="I12" s="430"/>
      <c r="K12" s="432" t="s">
        <v>19</v>
      </c>
      <c r="L12" s="433"/>
      <c r="N12" s="79"/>
      <c r="P12" s="440"/>
      <c r="Q12" s="441"/>
      <c r="R12" s="442"/>
    </row>
    <row r="13" spans="2:21" ht="3.75" customHeight="1" thickBot="1" x14ac:dyDescent="0.4"/>
    <row r="14" spans="2:21" ht="15" thickBot="1" x14ac:dyDescent="0.4">
      <c r="B14" s="80" t="s">
        <v>20</v>
      </c>
      <c r="C14" s="420" t="s">
        <v>21</v>
      </c>
      <c r="D14" s="420"/>
      <c r="E14" s="420"/>
      <c r="F14" s="420"/>
      <c r="G14" s="420"/>
      <c r="H14" s="421" t="s">
        <v>22</v>
      </c>
      <c r="I14" s="422"/>
      <c r="J14" s="423" t="s">
        <v>20</v>
      </c>
      <c r="K14" s="424"/>
      <c r="L14" s="420" t="s">
        <v>21</v>
      </c>
      <c r="M14" s="420"/>
      <c r="N14" s="420"/>
      <c r="O14" s="420"/>
      <c r="P14" s="420"/>
      <c r="Q14" s="420"/>
      <c r="R14" s="81" t="s">
        <v>22</v>
      </c>
    </row>
    <row r="15" spans="2:21" ht="15" customHeight="1" thickBot="1" x14ac:dyDescent="0.4">
      <c r="B15" s="425">
        <v>1</v>
      </c>
      <c r="C15" s="85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425">
        <v>13</v>
      </c>
      <c r="K15" s="426"/>
      <c r="L15" s="85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 x14ac:dyDescent="0.4">
      <c r="B16" s="412"/>
      <c r="C16" s="415"/>
      <c r="D16" s="416"/>
      <c r="E16" s="416"/>
      <c r="F16" s="416"/>
      <c r="G16" s="417"/>
      <c r="H16" s="418"/>
      <c r="I16" s="419"/>
      <c r="J16" s="413"/>
      <c r="K16" s="414"/>
      <c r="L16" s="415"/>
      <c r="M16" s="416"/>
      <c r="N16" s="416"/>
      <c r="O16" s="416"/>
      <c r="P16" s="416"/>
      <c r="Q16" s="417"/>
      <c r="R16" s="82"/>
    </row>
    <row r="17" spans="2:18" ht="15" customHeight="1" thickBot="1" x14ac:dyDescent="0.4">
      <c r="B17" s="402">
        <v>2</v>
      </c>
      <c r="C17" s="85"/>
      <c r="D17" s="340" t="str">
        <f>IF(C17=0,"",VLOOKUP(C17,'Seznam karet'!$B$2:$C$1048,2,0))</f>
        <v/>
      </c>
      <c r="E17" s="340" t="e">
        <f>IF(D17=0,"",VLOOKUP(D17,'[4]Seznam karet'!$B$2:$C$1049,2,0))</f>
        <v>#N/A</v>
      </c>
      <c r="F17" s="340" t="e">
        <f>IF(E17=0,"",VLOOKUP(E17,'[4]Seznam karet'!$B$2:$C$1049,2,0))</f>
        <v>#N/A</v>
      </c>
      <c r="G17" s="340" t="e">
        <f>IF(F17=0,"",VLOOKUP(F17,'[4]Seznam karet'!$B$2:$C$1049,2,0))</f>
        <v>#N/A</v>
      </c>
      <c r="H17" s="340" t="e">
        <f>IF(G17=0,"",VLOOKUP(G17,'[4]Seznam karet'!$B$2:$C$1049,2,0))</f>
        <v>#N/A</v>
      </c>
      <c r="I17" s="341" t="e">
        <f>IF(H17=0,"",VLOOKUP(H17,'[4]Seznam karet'!$B$2:$C$1049,2,0))</f>
        <v>#N/A</v>
      </c>
      <c r="J17" s="402">
        <v>14</v>
      </c>
      <c r="K17" s="404"/>
      <c r="L17" s="85"/>
      <c r="M17" s="340" t="str">
        <f>IF(L17=0,"",VLOOKUP(L17,'Seznam karet'!$B$2:$C$1048,2,0))</f>
        <v/>
      </c>
      <c r="N17" s="340" t="e">
        <f>IF(M17=0,"",VLOOKUP(M17,'[4]Seznam karet'!$B$2:$C$1049,2,0))</f>
        <v>#N/A</v>
      </c>
      <c r="O17" s="340" t="e">
        <f>IF(N17=0,"",VLOOKUP(N17,'[4]Seznam karet'!$B$2:$C$1049,2,0))</f>
        <v>#N/A</v>
      </c>
      <c r="P17" s="340" t="e">
        <f>IF(O17=0,"",VLOOKUP(O17,'[4]Seznam karet'!$B$2:$C$1049,2,0))</f>
        <v>#N/A</v>
      </c>
      <c r="Q17" s="340" t="e">
        <f>IF(P17=0,"",VLOOKUP(P17,'[4]Seznam karet'!$B$2:$C$1049,2,0))</f>
        <v>#N/A</v>
      </c>
      <c r="R17" s="341" t="e">
        <f>IF(Q17=0,"",VLOOKUP(Q17,'[4]Seznam karet'!$B$2:$C$1049,2,0))</f>
        <v>#N/A</v>
      </c>
    </row>
    <row r="18" spans="2:18" ht="33" customHeight="1" thickBot="1" x14ac:dyDescent="0.4">
      <c r="B18" s="412"/>
      <c r="C18" s="415"/>
      <c r="D18" s="416"/>
      <c r="E18" s="416"/>
      <c r="F18" s="416"/>
      <c r="G18" s="417"/>
      <c r="H18" s="418"/>
      <c r="I18" s="419"/>
      <c r="J18" s="413"/>
      <c r="K18" s="414"/>
      <c r="L18" s="415"/>
      <c r="M18" s="416"/>
      <c r="N18" s="416"/>
      <c r="O18" s="416"/>
      <c r="P18" s="416"/>
      <c r="Q18" s="417"/>
      <c r="R18" s="82"/>
    </row>
    <row r="19" spans="2:18" ht="15" customHeight="1" thickBot="1" x14ac:dyDescent="0.4">
      <c r="B19" s="402">
        <v>3</v>
      </c>
      <c r="C19" s="85"/>
      <c r="D19" s="340" t="str">
        <f>IF(C19=0,"",VLOOKUP(C19,'Seznam karet'!$B$2:$C$1048,2,0))</f>
        <v/>
      </c>
      <c r="E19" s="340" t="e">
        <f>IF(D19=0,"",VLOOKUP(D19,'[4]Seznam karet'!$B$2:$C$1049,2,0))</f>
        <v>#N/A</v>
      </c>
      <c r="F19" s="340" t="e">
        <f>IF(E19=0,"",VLOOKUP(E19,'[4]Seznam karet'!$B$2:$C$1049,2,0))</f>
        <v>#N/A</v>
      </c>
      <c r="G19" s="340" t="e">
        <f>IF(F19=0,"",VLOOKUP(F19,'[4]Seznam karet'!$B$2:$C$1049,2,0))</f>
        <v>#N/A</v>
      </c>
      <c r="H19" s="340" t="e">
        <f>IF(G19=0,"",VLOOKUP(G19,'[4]Seznam karet'!$B$2:$C$1049,2,0))</f>
        <v>#N/A</v>
      </c>
      <c r="I19" s="341" t="e">
        <f>IF(H19=0,"",VLOOKUP(H19,'[4]Seznam karet'!$B$2:$C$1049,2,0))</f>
        <v>#N/A</v>
      </c>
      <c r="J19" s="402">
        <v>15</v>
      </c>
      <c r="K19" s="404"/>
      <c r="L19" s="85"/>
      <c r="M19" s="340" t="str">
        <f>IF(L19=0,"",VLOOKUP(L19,'Seznam karet'!$B$2:$C$1048,2,0))</f>
        <v/>
      </c>
      <c r="N19" s="340" t="e">
        <f>IF(M19=0,"",VLOOKUP(M19,'[4]Seznam karet'!$B$2:$C$1049,2,0))</f>
        <v>#N/A</v>
      </c>
      <c r="O19" s="340" t="e">
        <f>IF(N19=0,"",VLOOKUP(N19,'[4]Seznam karet'!$B$2:$C$1049,2,0))</f>
        <v>#N/A</v>
      </c>
      <c r="P19" s="340" t="e">
        <f>IF(O19=0,"",VLOOKUP(O19,'[4]Seznam karet'!$B$2:$C$1049,2,0))</f>
        <v>#N/A</v>
      </c>
      <c r="Q19" s="340" t="e">
        <f>IF(P19=0,"",VLOOKUP(P19,'[4]Seznam karet'!$B$2:$C$1049,2,0))</f>
        <v>#N/A</v>
      </c>
      <c r="R19" s="341" t="e">
        <f>IF(Q19=0,"",VLOOKUP(Q19,'[4]Seznam karet'!$B$2:$C$1049,2,0))</f>
        <v>#N/A</v>
      </c>
    </row>
    <row r="20" spans="2:18" ht="33" customHeight="1" thickBot="1" x14ac:dyDescent="0.4">
      <c r="B20" s="412"/>
      <c r="C20" s="415"/>
      <c r="D20" s="416"/>
      <c r="E20" s="416"/>
      <c r="F20" s="416"/>
      <c r="G20" s="417"/>
      <c r="H20" s="418"/>
      <c r="I20" s="419"/>
      <c r="J20" s="413"/>
      <c r="K20" s="414"/>
      <c r="L20" s="415"/>
      <c r="M20" s="416"/>
      <c r="N20" s="416"/>
      <c r="O20" s="416"/>
      <c r="P20" s="416"/>
      <c r="Q20" s="417"/>
      <c r="R20" s="82"/>
    </row>
    <row r="21" spans="2:18" ht="15" customHeight="1" thickBot="1" x14ac:dyDescent="0.4">
      <c r="B21" s="402">
        <v>4</v>
      </c>
      <c r="C21" s="85"/>
      <c r="D21" s="340" t="str">
        <f>IF(C21=0,"",VLOOKUP(C21,'Seznam karet'!$B$2:$C$1048,2,0))</f>
        <v/>
      </c>
      <c r="E21" s="340" t="e">
        <f>IF(D21=0,"",VLOOKUP(D21,'[4]Seznam karet'!$B$2:$C$1049,2,0))</f>
        <v>#N/A</v>
      </c>
      <c r="F21" s="340" t="e">
        <f>IF(E21=0,"",VLOOKUP(E21,'[4]Seznam karet'!$B$2:$C$1049,2,0))</f>
        <v>#N/A</v>
      </c>
      <c r="G21" s="340" t="e">
        <f>IF(F21=0,"",VLOOKUP(F21,'[4]Seznam karet'!$B$2:$C$1049,2,0))</f>
        <v>#N/A</v>
      </c>
      <c r="H21" s="340" t="e">
        <f>IF(G21=0,"",VLOOKUP(G21,'[4]Seznam karet'!$B$2:$C$1049,2,0))</f>
        <v>#N/A</v>
      </c>
      <c r="I21" s="341" t="e">
        <f>IF(H21=0,"",VLOOKUP(H21,'[4]Seznam karet'!$B$2:$C$1049,2,0))</f>
        <v>#N/A</v>
      </c>
      <c r="J21" s="402">
        <v>16</v>
      </c>
      <c r="K21" s="404"/>
      <c r="L21" s="85"/>
      <c r="M21" s="340" t="str">
        <f>IF(L21=0,"",VLOOKUP(L21,'Seznam karet'!$B$2:$C$1048,2,0))</f>
        <v/>
      </c>
      <c r="N21" s="340" t="e">
        <f>IF(M21=0,"",VLOOKUP(M21,'[4]Seznam karet'!$B$2:$C$1049,2,0))</f>
        <v>#N/A</v>
      </c>
      <c r="O21" s="340" t="e">
        <f>IF(N21=0,"",VLOOKUP(N21,'[4]Seznam karet'!$B$2:$C$1049,2,0))</f>
        <v>#N/A</v>
      </c>
      <c r="P21" s="340" t="e">
        <f>IF(O21=0,"",VLOOKUP(O21,'[4]Seznam karet'!$B$2:$C$1049,2,0))</f>
        <v>#N/A</v>
      </c>
      <c r="Q21" s="340" t="e">
        <f>IF(P21=0,"",VLOOKUP(P21,'[4]Seznam karet'!$B$2:$C$1049,2,0))</f>
        <v>#N/A</v>
      </c>
      <c r="R21" s="341" t="e">
        <f>IF(Q21=0,"",VLOOKUP(Q21,'[4]Seznam karet'!$B$2:$C$1049,2,0))</f>
        <v>#N/A</v>
      </c>
    </row>
    <row r="22" spans="2:18" ht="33" customHeight="1" thickBot="1" x14ac:dyDescent="0.4">
      <c r="B22" s="412"/>
      <c r="C22" s="415"/>
      <c r="D22" s="416"/>
      <c r="E22" s="416"/>
      <c r="F22" s="416"/>
      <c r="G22" s="417"/>
      <c r="H22" s="418"/>
      <c r="I22" s="419"/>
      <c r="J22" s="413"/>
      <c r="K22" s="414"/>
      <c r="L22" s="415"/>
      <c r="M22" s="416"/>
      <c r="N22" s="416"/>
      <c r="O22" s="416"/>
      <c r="P22" s="416"/>
      <c r="Q22" s="417"/>
      <c r="R22" s="82"/>
    </row>
    <row r="23" spans="2:18" ht="15" customHeight="1" thickBot="1" x14ac:dyDescent="0.4">
      <c r="B23" s="402">
        <v>5</v>
      </c>
      <c r="C23" s="85"/>
      <c r="D23" s="340" t="str">
        <f>IF(C23=0,"",VLOOKUP(C23,'Seznam karet'!$B$2:$C$1048,2,0))</f>
        <v/>
      </c>
      <c r="E23" s="340" t="e">
        <f>IF(D23=0,"",VLOOKUP(D23,'[4]Seznam karet'!$B$2:$C$1049,2,0))</f>
        <v>#N/A</v>
      </c>
      <c r="F23" s="340" t="e">
        <f>IF(E23=0,"",VLOOKUP(E23,'[4]Seznam karet'!$B$2:$C$1049,2,0))</f>
        <v>#N/A</v>
      </c>
      <c r="G23" s="340" t="e">
        <f>IF(F23=0,"",VLOOKUP(F23,'[4]Seznam karet'!$B$2:$C$1049,2,0))</f>
        <v>#N/A</v>
      </c>
      <c r="H23" s="340" t="e">
        <f>IF(G23=0,"",VLOOKUP(G23,'[4]Seznam karet'!$B$2:$C$1049,2,0))</f>
        <v>#N/A</v>
      </c>
      <c r="I23" s="341" t="e">
        <f>IF(H23=0,"",VLOOKUP(H23,'[4]Seznam karet'!$B$2:$C$1049,2,0))</f>
        <v>#N/A</v>
      </c>
      <c r="J23" s="402">
        <v>17</v>
      </c>
      <c r="K23" s="404"/>
      <c r="L23" s="85"/>
      <c r="M23" s="340" t="str">
        <f>IF(L23=0,"",VLOOKUP(L23,'Seznam karet'!$B$2:$C$1048,2,0))</f>
        <v/>
      </c>
      <c r="N23" s="340" t="e">
        <f>IF(M23=0,"",VLOOKUP(M23,'[4]Seznam karet'!$B$2:$C$1049,2,0))</f>
        <v>#N/A</v>
      </c>
      <c r="O23" s="340" t="e">
        <f>IF(N23=0,"",VLOOKUP(N23,'[4]Seznam karet'!$B$2:$C$1049,2,0))</f>
        <v>#N/A</v>
      </c>
      <c r="P23" s="340" t="e">
        <f>IF(O23=0,"",VLOOKUP(O23,'[4]Seznam karet'!$B$2:$C$1049,2,0))</f>
        <v>#N/A</v>
      </c>
      <c r="Q23" s="340" t="e">
        <f>IF(P23=0,"",VLOOKUP(P23,'[4]Seznam karet'!$B$2:$C$1049,2,0))</f>
        <v>#N/A</v>
      </c>
      <c r="R23" s="341" t="e">
        <f>IF(Q23=0,"",VLOOKUP(Q23,'[4]Seznam karet'!$B$2:$C$1049,2,0))</f>
        <v>#N/A</v>
      </c>
    </row>
    <row r="24" spans="2:18" ht="33" customHeight="1" thickBot="1" x14ac:dyDescent="0.4">
      <c r="B24" s="412"/>
      <c r="C24" s="415"/>
      <c r="D24" s="416"/>
      <c r="E24" s="416"/>
      <c r="F24" s="416"/>
      <c r="G24" s="417"/>
      <c r="H24" s="418"/>
      <c r="I24" s="419"/>
      <c r="J24" s="413"/>
      <c r="K24" s="414"/>
      <c r="L24" s="415"/>
      <c r="M24" s="416"/>
      <c r="N24" s="416"/>
      <c r="O24" s="416"/>
      <c r="P24" s="416"/>
      <c r="Q24" s="417"/>
      <c r="R24" s="82"/>
    </row>
    <row r="25" spans="2:18" ht="15" customHeight="1" thickBot="1" x14ac:dyDescent="0.4">
      <c r="B25" s="402">
        <v>6</v>
      </c>
      <c r="C25" s="85"/>
      <c r="D25" s="340" t="str">
        <f>IF(C25=0,"",VLOOKUP(C25,'Seznam karet'!$B$2:$C$1048,2,0))</f>
        <v/>
      </c>
      <c r="E25" s="340" t="e">
        <f>IF(D25=0,"",VLOOKUP(D25,'[4]Seznam karet'!$B$2:$C$1049,2,0))</f>
        <v>#N/A</v>
      </c>
      <c r="F25" s="340" t="e">
        <f>IF(E25=0,"",VLOOKUP(E25,'[4]Seznam karet'!$B$2:$C$1049,2,0))</f>
        <v>#N/A</v>
      </c>
      <c r="G25" s="340" t="e">
        <f>IF(F25=0,"",VLOOKUP(F25,'[4]Seznam karet'!$B$2:$C$1049,2,0))</f>
        <v>#N/A</v>
      </c>
      <c r="H25" s="340" t="e">
        <f>IF(G25=0,"",VLOOKUP(G25,'[4]Seznam karet'!$B$2:$C$1049,2,0))</f>
        <v>#N/A</v>
      </c>
      <c r="I25" s="341" t="e">
        <f>IF(H25=0,"",VLOOKUP(H25,'[4]Seznam karet'!$B$2:$C$1049,2,0))</f>
        <v>#N/A</v>
      </c>
      <c r="J25" s="402">
        <v>18</v>
      </c>
      <c r="K25" s="404"/>
      <c r="L25" s="85"/>
      <c r="M25" s="340" t="str">
        <f>IF(L25=0,"",VLOOKUP(L25,'Seznam karet'!$B$2:$C$1048,2,0))</f>
        <v/>
      </c>
      <c r="N25" s="340" t="e">
        <f>IF(M25=0,"",VLOOKUP(M25,'[4]Seznam karet'!$B$2:$C$1049,2,0))</f>
        <v>#N/A</v>
      </c>
      <c r="O25" s="340" t="e">
        <f>IF(N25=0,"",VLOOKUP(N25,'[4]Seznam karet'!$B$2:$C$1049,2,0))</f>
        <v>#N/A</v>
      </c>
      <c r="P25" s="340" t="e">
        <f>IF(O25=0,"",VLOOKUP(O25,'[4]Seznam karet'!$B$2:$C$1049,2,0))</f>
        <v>#N/A</v>
      </c>
      <c r="Q25" s="340" t="e">
        <f>IF(P25=0,"",VLOOKUP(P25,'[4]Seznam karet'!$B$2:$C$1049,2,0))</f>
        <v>#N/A</v>
      </c>
      <c r="R25" s="341" t="e">
        <f>IF(Q25=0,"",VLOOKUP(Q25,'[4]Seznam karet'!$B$2:$C$1049,2,0))</f>
        <v>#N/A</v>
      </c>
    </row>
    <row r="26" spans="2:18" ht="33" customHeight="1" thickBot="1" x14ac:dyDescent="0.4">
      <c r="B26" s="412"/>
      <c r="C26" s="415"/>
      <c r="D26" s="416"/>
      <c r="E26" s="416"/>
      <c r="F26" s="416"/>
      <c r="G26" s="417"/>
      <c r="H26" s="418"/>
      <c r="I26" s="419"/>
      <c r="J26" s="413"/>
      <c r="K26" s="414"/>
      <c r="L26" s="415"/>
      <c r="M26" s="416"/>
      <c r="N26" s="416"/>
      <c r="O26" s="416"/>
      <c r="P26" s="416"/>
      <c r="Q26" s="417"/>
      <c r="R26" s="82"/>
    </row>
    <row r="27" spans="2:18" ht="15" customHeight="1" thickBot="1" x14ac:dyDescent="0.4">
      <c r="B27" s="402">
        <v>7</v>
      </c>
      <c r="C27" s="85"/>
      <c r="D27" s="340" t="str">
        <f>IF(C27=0,"",VLOOKUP(C27,'Seznam karet'!$B$2:$C$1048,2,0))</f>
        <v/>
      </c>
      <c r="E27" s="340" t="e">
        <f>IF(D27=0,"",VLOOKUP(D27,'[4]Seznam karet'!$B$2:$C$1049,2,0))</f>
        <v>#N/A</v>
      </c>
      <c r="F27" s="340" t="e">
        <f>IF(E27=0,"",VLOOKUP(E27,'[4]Seznam karet'!$B$2:$C$1049,2,0))</f>
        <v>#N/A</v>
      </c>
      <c r="G27" s="340" t="e">
        <f>IF(F27=0,"",VLOOKUP(F27,'[4]Seznam karet'!$B$2:$C$1049,2,0))</f>
        <v>#N/A</v>
      </c>
      <c r="H27" s="340" t="e">
        <f>IF(G27=0,"",VLOOKUP(G27,'[4]Seznam karet'!$B$2:$C$1049,2,0))</f>
        <v>#N/A</v>
      </c>
      <c r="I27" s="341" t="e">
        <f>IF(H27=0,"",VLOOKUP(H27,'[4]Seznam karet'!$B$2:$C$1049,2,0))</f>
        <v>#N/A</v>
      </c>
      <c r="J27" s="402">
        <v>19</v>
      </c>
      <c r="K27" s="404"/>
      <c r="L27" s="85"/>
      <c r="M27" s="340" t="str">
        <f>IF(L27=0,"",VLOOKUP(L27,'Seznam karet'!$B$2:$C$1048,2,0))</f>
        <v/>
      </c>
      <c r="N27" s="340" t="e">
        <f>IF(M27=0,"",VLOOKUP(M27,'[4]Seznam karet'!$B$2:$C$1049,2,0))</f>
        <v>#N/A</v>
      </c>
      <c r="O27" s="340" t="e">
        <f>IF(N27=0,"",VLOOKUP(N27,'[4]Seznam karet'!$B$2:$C$1049,2,0))</f>
        <v>#N/A</v>
      </c>
      <c r="P27" s="340" t="e">
        <f>IF(O27=0,"",VLOOKUP(O27,'[4]Seznam karet'!$B$2:$C$1049,2,0))</f>
        <v>#N/A</v>
      </c>
      <c r="Q27" s="340" t="e">
        <f>IF(P27=0,"",VLOOKUP(P27,'[4]Seznam karet'!$B$2:$C$1049,2,0))</f>
        <v>#N/A</v>
      </c>
      <c r="R27" s="341" t="e">
        <f>IF(Q27=0,"",VLOOKUP(Q27,'[4]Seznam karet'!$B$2:$C$1049,2,0))</f>
        <v>#N/A</v>
      </c>
    </row>
    <row r="28" spans="2:18" ht="33" customHeight="1" thickBot="1" x14ac:dyDescent="0.4">
      <c r="B28" s="412"/>
      <c r="C28" s="415"/>
      <c r="D28" s="416"/>
      <c r="E28" s="416"/>
      <c r="F28" s="416"/>
      <c r="G28" s="417"/>
      <c r="H28" s="418"/>
      <c r="I28" s="419"/>
      <c r="J28" s="413"/>
      <c r="K28" s="414"/>
      <c r="L28" s="415"/>
      <c r="M28" s="416"/>
      <c r="N28" s="416"/>
      <c r="O28" s="416"/>
      <c r="P28" s="416"/>
      <c r="Q28" s="417"/>
      <c r="R28" s="82"/>
    </row>
    <row r="29" spans="2:18" ht="15" customHeight="1" thickBot="1" x14ac:dyDescent="0.4">
      <c r="B29" s="402">
        <v>8</v>
      </c>
      <c r="C29" s="85"/>
      <c r="D29" s="340" t="str">
        <f>IF(C29=0,"",VLOOKUP(C29,'Seznam karet'!$B$2:$C$1048,2,0))</f>
        <v/>
      </c>
      <c r="E29" s="340" t="e">
        <f>IF(D29=0,"",VLOOKUP(D29,'[4]Seznam karet'!$B$2:$C$1049,2,0))</f>
        <v>#N/A</v>
      </c>
      <c r="F29" s="340" t="e">
        <f>IF(E29=0,"",VLOOKUP(E29,'[4]Seznam karet'!$B$2:$C$1049,2,0))</f>
        <v>#N/A</v>
      </c>
      <c r="G29" s="340" t="e">
        <f>IF(F29=0,"",VLOOKUP(F29,'[4]Seznam karet'!$B$2:$C$1049,2,0))</f>
        <v>#N/A</v>
      </c>
      <c r="H29" s="340" t="e">
        <f>IF(G29=0,"",VLOOKUP(G29,'[4]Seznam karet'!$B$2:$C$1049,2,0))</f>
        <v>#N/A</v>
      </c>
      <c r="I29" s="341" t="e">
        <f>IF(H29=0,"",VLOOKUP(H29,'[4]Seznam karet'!$B$2:$C$1049,2,0))</f>
        <v>#N/A</v>
      </c>
      <c r="J29" s="402">
        <v>20</v>
      </c>
      <c r="K29" s="404"/>
      <c r="L29" s="85"/>
      <c r="M29" s="340" t="str">
        <f>IF(L29=0,"",VLOOKUP(L29,'Seznam karet'!$B$2:$C$1048,2,0))</f>
        <v/>
      </c>
      <c r="N29" s="340" t="e">
        <f>IF(M29=0,"",VLOOKUP(M29,'[4]Seznam karet'!$B$2:$C$1049,2,0))</f>
        <v>#N/A</v>
      </c>
      <c r="O29" s="340" t="e">
        <f>IF(N29=0,"",VLOOKUP(N29,'[4]Seznam karet'!$B$2:$C$1049,2,0))</f>
        <v>#N/A</v>
      </c>
      <c r="P29" s="340" t="e">
        <f>IF(O29=0,"",VLOOKUP(O29,'[4]Seznam karet'!$B$2:$C$1049,2,0))</f>
        <v>#N/A</v>
      </c>
      <c r="Q29" s="340" t="e">
        <f>IF(P29=0,"",VLOOKUP(P29,'[4]Seznam karet'!$B$2:$C$1049,2,0))</f>
        <v>#N/A</v>
      </c>
      <c r="R29" s="341" t="e">
        <f>IF(Q29=0,"",VLOOKUP(Q29,'[4]Seznam karet'!$B$2:$C$1049,2,0))</f>
        <v>#N/A</v>
      </c>
    </row>
    <row r="30" spans="2:18" ht="33" customHeight="1" thickBot="1" x14ac:dyDescent="0.4">
      <c r="B30" s="412"/>
      <c r="C30" s="415"/>
      <c r="D30" s="416"/>
      <c r="E30" s="416"/>
      <c r="F30" s="416"/>
      <c r="G30" s="417"/>
      <c r="H30" s="418"/>
      <c r="I30" s="419"/>
      <c r="J30" s="413"/>
      <c r="K30" s="414"/>
      <c r="L30" s="415"/>
      <c r="M30" s="416"/>
      <c r="N30" s="416"/>
      <c r="O30" s="416"/>
      <c r="P30" s="416"/>
      <c r="Q30" s="417"/>
      <c r="R30" s="82"/>
    </row>
    <row r="31" spans="2:18" ht="15" customHeight="1" thickBot="1" x14ac:dyDescent="0.4">
      <c r="B31" s="402">
        <v>9</v>
      </c>
      <c r="C31" s="85"/>
      <c r="D31" s="340" t="str">
        <f>IF(C31=0,"",VLOOKUP(C31,'Seznam karet'!$B$2:$C$1048,2,0))</f>
        <v/>
      </c>
      <c r="E31" s="340" t="e">
        <f>IF(D31=0,"",VLOOKUP(D31,'[4]Seznam karet'!$B$2:$C$1049,2,0))</f>
        <v>#N/A</v>
      </c>
      <c r="F31" s="340" t="e">
        <f>IF(E31=0,"",VLOOKUP(E31,'[4]Seznam karet'!$B$2:$C$1049,2,0))</f>
        <v>#N/A</v>
      </c>
      <c r="G31" s="340" t="e">
        <f>IF(F31=0,"",VLOOKUP(F31,'[4]Seznam karet'!$B$2:$C$1049,2,0))</f>
        <v>#N/A</v>
      </c>
      <c r="H31" s="340" t="e">
        <f>IF(G31=0,"",VLOOKUP(G31,'[4]Seznam karet'!$B$2:$C$1049,2,0))</f>
        <v>#N/A</v>
      </c>
      <c r="I31" s="341" t="e">
        <f>IF(H31=0,"",VLOOKUP(H31,'[4]Seznam karet'!$B$2:$C$1049,2,0))</f>
        <v>#N/A</v>
      </c>
      <c r="J31" s="402">
        <v>21</v>
      </c>
      <c r="K31" s="404"/>
      <c r="L31" s="85"/>
      <c r="M31" s="340" t="str">
        <f>IF(L31=0,"",VLOOKUP(L31,'Seznam karet'!$B$2:$C$1048,2,0))</f>
        <v/>
      </c>
      <c r="N31" s="340" t="e">
        <f>IF(M31=0,"",VLOOKUP(M31,'[4]Seznam karet'!$B$2:$C$1049,2,0))</f>
        <v>#N/A</v>
      </c>
      <c r="O31" s="340" t="e">
        <f>IF(N31=0,"",VLOOKUP(N31,'[4]Seznam karet'!$B$2:$C$1049,2,0))</f>
        <v>#N/A</v>
      </c>
      <c r="P31" s="340" t="e">
        <f>IF(O31=0,"",VLOOKUP(O31,'[4]Seznam karet'!$B$2:$C$1049,2,0))</f>
        <v>#N/A</v>
      </c>
      <c r="Q31" s="340" t="e">
        <f>IF(P31=0,"",VLOOKUP(P31,'[4]Seznam karet'!$B$2:$C$1049,2,0))</f>
        <v>#N/A</v>
      </c>
      <c r="R31" s="341" t="e">
        <f>IF(Q31=0,"",VLOOKUP(Q31,'[4]Seznam karet'!$B$2:$C$1049,2,0))</f>
        <v>#N/A</v>
      </c>
    </row>
    <row r="32" spans="2:18" ht="33" customHeight="1" thickBot="1" x14ac:dyDescent="0.4">
      <c r="B32" s="412"/>
      <c r="C32" s="415"/>
      <c r="D32" s="416"/>
      <c r="E32" s="416"/>
      <c r="F32" s="416"/>
      <c r="G32" s="417"/>
      <c r="H32" s="418"/>
      <c r="I32" s="419"/>
      <c r="J32" s="413"/>
      <c r="K32" s="414"/>
      <c r="L32" s="415"/>
      <c r="M32" s="416"/>
      <c r="N32" s="416"/>
      <c r="O32" s="416"/>
      <c r="P32" s="416"/>
      <c r="Q32" s="417"/>
      <c r="R32" s="82"/>
    </row>
    <row r="33" spans="2:18" ht="15" customHeight="1" thickBot="1" x14ac:dyDescent="0.4">
      <c r="B33" s="402">
        <v>10</v>
      </c>
      <c r="C33" s="85"/>
      <c r="D33" s="340" t="str">
        <f>IF(C33=0,"",VLOOKUP(C33,'Seznam karet'!$B$2:$C$1048,2,0))</f>
        <v/>
      </c>
      <c r="E33" s="340" t="e">
        <f>IF(D33=0,"",VLOOKUP(D33,'[4]Seznam karet'!$B$2:$C$1049,2,0))</f>
        <v>#N/A</v>
      </c>
      <c r="F33" s="340" t="e">
        <f>IF(E33=0,"",VLOOKUP(E33,'[4]Seznam karet'!$B$2:$C$1049,2,0))</f>
        <v>#N/A</v>
      </c>
      <c r="G33" s="340" t="e">
        <f>IF(F33=0,"",VLOOKUP(F33,'[4]Seznam karet'!$B$2:$C$1049,2,0))</f>
        <v>#N/A</v>
      </c>
      <c r="H33" s="340" t="e">
        <f>IF(G33=0,"",VLOOKUP(G33,'[4]Seznam karet'!$B$2:$C$1049,2,0))</f>
        <v>#N/A</v>
      </c>
      <c r="I33" s="341" t="e">
        <f>IF(H33=0,"",VLOOKUP(H33,'[4]Seznam karet'!$B$2:$C$1049,2,0))</f>
        <v>#N/A</v>
      </c>
      <c r="J33" s="402">
        <v>22</v>
      </c>
      <c r="K33" s="404"/>
      <c r="L33" s="85"/>
      <c r="M33" s="340" t="str">
        <f>IF(L33=0,"",VLOOKUP(L33,'Seznam karet'!$B$2:$C$1048,2,0))</f>
        <v/>
      </c>
      <c r="N33" s="340" t="e">
        <f>IF(M33=0,"",VLOOKUP(M33,'[4]Seznam karet'!$B$2:$C$1049,2,0))</f>
        <v>#N/A</v>
      </c>
      <c r="O33" s="340" t="e">
        <f>IF(N33=0,"",VLOOKUP(N33,'[4]Seznam karet'!$B$2:$C$1049,2,0))</f>
        <v>#N/A</v>
      </c>
      <c r="P33" s="340" t="e">
        <f>IF(O33=0,"",VLOOKUP(O33,'[4]Seznam karet'!$B$2:$C$1049,2,0))</f>
        <v>#N/A</v>
      </c>
      <c r="Q33" s="340" t="e">
        <f>IF(P33=0,"",VLOOKUP(P33,'[4]Seznam karet'!$B$2:$C$1049,2,0))</f>
        <v>#N/A</v>
      </c>
      <c r="R33" s="341" t="e">
        <f>IF(Q33=0,"",VLOOKUP(Q33,'[4]Seznam karet'!$B$2:$C$1049,2,0))</f>
        <v>#N/A</v>
      </c>
    </row>
    <row r="34" spans="2:18" ht="33" customHeight="1" thickBot="1" x14ac:dyDescent="0.4">
      <c r="B34" s="412"/>
      <c r="C34" s="415"/>
      <c r="D34" s="416"/>
      <c r="E34" s="416"/>
      <c r="F34" s="416"/>
      <c r="G34" s="417"/>
      <c r="H34" s="418"/>
      <c r="I34" s="419"/>
      <c r="J34" s="413"/>
      <c r="K34" s="414"/>
      <c r="L34" s="415"/>
      <c r="M34" s="416"/>
      <c r="N34" s="416"/>
      <c r="O34" s="416"/>
      <c r="P34" s="416"/>
      <c r="Q34" s="417"/>
      <c r="R34" s="82"/>
    </row>
    <row r="35" spans="2:18" ht="15" customHeight="1" thickBot="1" x14ac:dyDescent="0.4">
      <c r="B35" s="402">
        <v>11</v>
      </c>
      <c r="C35" s="85"/>
      <c r="D35" s="340" t="str">
        <f>IF(C35=0,"",VLOOKUP(C35,'Seznam karet'!$B$2:$C$1048,2,0))</f>
        <v/>
      </c>
      <c r="E35" s="340" t="e">
        <f>IF(D35=0,"",VLOOKUP(D35,'[4]Seznam karet'!$B$2:$C$1049,2,0))</f>
        <v>#N/A</v>
      </c>
      <c r="F35" s="340" t="e">
        <f>IF(E35=0,"",VLOOKUP(E35,'[4]Seznam karet'!$B$2:$C$1049,2,0))</f>
        <v>#N/A</v>
      </c>
      <c r="G35" s="340" t="e">
        <f>IF(F35=0,"",VLOOKUP(F35,'[4]Seznam karet'!$B$2:$C$1049,2,0))</f>
        <v>#N/A</v>
      </c>
      <c r="H35" s="340" t="e">
        <f>IF(G35=0,"",VLOOKUP(G35,'[4]Seznam karet'!$B$2:$C$1049,2,0))</f>
        <v>#N/A</v>
      </c>
      <c r="I35" s="341" t="e">
        <f>IF(H35=0,"",VLOOKUP(H35,'[4]Seznam karet'!$B$2:$C$1049,2,0))</f>
        <v>#N/A</v>
      </c>
      <c r="J35" s="402">
        <v>23</v>
      </c>
      <c r="K35" s="404"/>
      <c r="L35" s="85"/>
      <c r="M35" s="340" t="str">
        <f>IF(L35=0,"",VLOOKUP(L35,'Seznam karet'!$B$2:$C$1048,2,0))</f>
        <v/>
      </c>
      <c r="N35" s="340" t="e">
        <f>IF(M35=0,"",VLOOKUP(M35,'[4]Seznam karet'!$B$2:$C$1049,2,0))</f>
        <v>#N/A</v>
      </c>
      <c r="O35" s="340" t="e">
        <f>IF(N35=0,"",VLOOKUP(N35,'[4]Seznam karet'!$B$2:$C$1049,2,0))</f>
        <v>#N/A</v>
      </c>
      <c r="P35" s="340" t="e">
        <f>IF(O35=0,"",VLOOKUP(O35,'[4]Seznam karet'!$B$2:$C$1049,2,0))</f>
        <v>#N/A</v>
      </c>
      <c r="Q35" s="340" t="e">
        <f>IF(P35=0,"",VLOOKUP(P35,'[4]Seznam karet'!$B$2:$C$1049,2,0))</f>
        <v>#N/A</v>
      </c>
      <c r="R35" s="341" t="e">
        <f>IF(Q35=0,"",VLOOKUP(Q35,'[4]Seznam karet'!$B$2:$C$1049,2,0))</f>
        <v>#N/A</v>
      </c>
    </row>
    <row r="36" spans="2:18" ht="33" customHeight="1" thickBot="1" x14ac:dyDescent="0.4">
      <c r="B36" s="412"/>
      <c r="C36" s="415"/>
      <c r="D36" s="416"/>
      <c r="E36" s="416"/>
      <c r="F36" s="416"/>
      <c r="G36" s="417"/>
      <c r="H36" s="418"/>
      <c r="I36" s="419"/>
      <c r="J36" s="413"/>
      <c r="K36" s="414"/>
      <c r="L36" s="415"/>
      <c r="M36" s="416"/>
      <c r="N36" s="416"/>
      <c r="O36" s="416"/>
      <c r="P36" s="416"/>
      <c r="Q36" s="417"/>
      <c r="R36" s="82"/>
    </row>
    <row r="37" spans="2:18" ht="15" customHeight="1" thickBot="1" x14ac:dyDescent="0.4">
      <c r="B37" s="402">
        <v>12</v>
      </c>
      <c r="C37" s="85"/>
      <c r="D37" s="340" t="str">
        <f>IF(C37=0,"",VLOOKUP(C37,'Seznam karet'!$B$2:$C$1048,2,0))</f>
        <v/>
      </c>
      <c r="E37" s="340" t="e">
        <f>IF(D37=0,"",VLOOKUP(D37,'[4]Seznam karet'!$B$2:$C$1049,2,0))</f>
        <v>#N/A</v>
      </c>
      <c r="F37" s="340" t="e">
        <f>IF(E37=0,"",VLOOKUP(E37,'[4]Seznam karet'!$B$2:$C$1049,2,0))</f>
        <v>#N/A</v>
      </c>
      <c r="G37" s="340" t="e">
        <f>IF(F37=0,"",VLOOKUP(F37,'[4]Seznam karet'!$B$2:$C$1049,2,0))</f>
        <v>#N/A</v>
      </c>
      <c r="H37" s="340" t="e">
        <f>IF(G37=0,"",VLOOKUP(G37,'[4]Seznam karet'!$B$2:$C$1049,2,0))</f>
        <v>#N/A</v>
      </c>
      <c r="I37" s="341" t="e">
        <f>IF(H37=0,"",VLOOKUP(H37,'[4]Seznam karet'!$B$2:$C$1049,2,0))</f>
        <v>#N/A</v>
      </c>
      <c r="J37" s="402">
        <v>24</v>
      </c>
      <c r="K37" s="404"/>
      <c r="L37" s="85"/>
      <c r="M37" s="340" t="str">
        <f>IF(L37=0,"",VLOOKUP(L37,'Seznam karet'!$B$2:$C$1048,2,0))</f>
        <v/>
      </c>
      <c r="N37" s="340" t="e">
        <f>IF(M37=0,"",VLOOKUP(M37,'[4]Seznam karet'!$B$2:$C$1049,2,0))</f>
        <v>#N/A</v>
      </c>
      <c r="O37" s="340" t="e">
        <f>IF(N37=0,"",VLOOKUP(N37,'[4]Seznam karet'!$B$2:$C$1049,2,0))</f>
        <v>#N/A</v>
      </c>
      <c r="P37" s="340" t="e">
        <f>IF(O37=0,"",VLOOKUP(O37,'[4]Seznam karet'!$B$2:$C$1049,2,0))</f>
        <v>#N/A</v>
      </c>
      <c r="Q37" s="340" t="e">
        <f>IF(P37=0,"",VLOOKUP(P37,'[4]Seznam karet'!$B$2:$C$1049,2,0))</f>
        <v>#N/A</v>
      </c>
      <c r="R37" s="341" t="e">
        <f>IF(Q37=0,"",VLOOKUP(Q37,'[4]Seznam karet'!$B$2:$C$1049,2,0))</f>
        <v>#N/A</v>
      </c>
    </row>
    <row r="38" spans="2:18" ht="33" customHeight="1" thickBot="1" x14ac:dyDescent="0.4">
      <c r="B38" s="403"/>
      <c r="C38" s="407"/>
      <c r="D38" s="408"/>
      <c r="E38" s="408"/>
      <c r="F38" s="408"/>
      <c r="G38" s="409"/>
      <c r="H38" s="410"/>
      <c r="I38" s="411"/>
      <c r="J38" s="405"/>
      <c r="K38" s="406"/>
      <c r="L38" s="407"/>
      <c r="M38" s="408"/>
      <c r="N38" s="408"/>
      <c r="O38" s="408"/>
      <c r="P38" s="408"/>
      <c r="Q38" s="409"/>
      <c r="R38" s="83"/>
    </row>
    <row r="39" spans="2:18" ht="42" customHeight="1" thickBot="1" x14ac:dyDescent="0.4">
      <c r="B39" s="380" t="s">
        <v>23</v>
      </c>
      <c r="C39" s="381"/>
      <c r="D39" s="381"/>
      <c r="E39" s="382"/>
      <c r="F39" s="380" t="s">
        <v>24</v>
      </c>
      <c r="G39" s="381"/>
      <c r="H39" s="381"/>
      <c r="I39" s="382"/>
      <c r="J39" s="380" t="s">
        <v>25</v>
      </c>
      <c r="K39" s="381"/>
      <c r="L39" s="381"/>
      <c r="M39" s="381"/>
      <c r="N39" s="382"/>
      <c r="O39" s="383" t="s">
        <v>26</v>
      </c>
      <c r="P39" s="384"/>
      <c r="Q39" s="384"/>
      <c r="R39" s="385"/>
    </row>
    <row r="40" spans="2:18" ht="6" customHeight="1" thickBot="1" x14ac:dyDescent="0.4"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</row>
    <row r="41" spans="2:18" ht="15" thickTop="1" x14ac:dyDescent="0.35">
      <c r="B41" s="387" t="s">
        <v>27</v>
      </c>
      <c r="C41" s="388"/>
      <c r="D41" s="388"/>
      <c r="E41" s="391" t="s">
        <v>28</v>
      </c>
      <c r="F41" s="392"/>
      <c r="G41" s="395" t="s">
        <v>29</v>
      </c>
      <c r="H41" s="395"/>
      <c r="I41" s="395"/>
      <c r="J41" s="395"/>
      <c r="K41" s="396"/>
      <c r="L41" s="397"/>
      <c r="M41" s="397"/>
      <c r="N41" s="397"/>
      <c r="O41" s="397"/>
      <c r="P41" s="397"/>
      <c r="Q41" s="397"/>
      <c r="R41" s="398"/>
    </row>
    <row r="42" spans="2:18" ht="27.75" customHeight="1" thickBot="1" x14ac:dyDescent="0.4">
      <c r="B42" s="389"/>
      <c r="C42" s="390"/>
      <c r="D42" s="390"/>
      <c r="E42" s="393"/>
      <c r="F42" s="394"/>
      <c r="G42" s="381"/>
      <c r="H42" s="381"/>
      <c r="I42" s="381"/>
      <c r="J42" s="381"/>
      <c r="K42" s="399"/>
      <c r="L42" s="400"/>
      <c r="M42" s="400"/>
      <c r="N42" s="400"/>
      <c r="O42" s="400"/>
      <c r="P42" s="400"/>
      <c r="Q42" s="400"/>
      <c r="R42" s="401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Bezvodová Lucie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Aisha Bella Fanneli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Kubešová Božena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Arny Von Petrowich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 xml:space="preserve">AUO 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Chábová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Arwen Tartarus nefarius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Pech Richard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Balance Axarzen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Liščáková Zlatuše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Briabell z Dubské Hajnice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BŠO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Richterová Ladislava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Chérie Christiana Hola-Hopa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 filterMode="1">
    <pageSetUpPr fitToPage="1"/>
  </sheetPr>
  <dimension ref="A1:AP118"/>
  <sheetViews>
    <sheetView tabSelected="1" topLeftCell="A43" zoomScaleNormal="100" workbookViewId="0">
      <selection activeCell="O51" sqref="O51"/>
    </sheetView>
  </sheetViews>
  <sheetFormatPr defaultRowHeight="14.5" x14ac:dyDescent="0.35"/>
  <cols>
    <col min="1" max="1" width="6.6328125" customWidth="1"/>
    <col min="2" max="2" width="23" customWidth="1"/>
    <col min="3" max="3" width="19.54296875" customWidth="1"/>
    <col min="4" max="4" width="10" customWidth="1"/>
    <col min="5" max="5" width="6.90625" customWidth="1"/>
    <col min="6" max="6" width="6.54296875" customWidth="1"/>
    <col min="7" max="7" width="11.453125" customWidth="1"/>
    <col min="8" max="8" width="7.08984375" customWidth="1"/>
    <col min="9" max="9" width="9" customWidth="1"/>
    <col min="10" max="10" width="10.54296875" customWidth="1"/>
    <col min="11" max="11" width="21.08984375" customWidth="1"/>
    <col min="12" max="12" width="10.54296875" customWidth="1"/>
    <col min="13" max="13" width="11.6328125" customWidth="1"/>
    <col min="14" max="14" width="7.453125" customWidth="1"/>
    <col min="15" max="15" width="9" customWidth="1"/>
    <col min="16" max="16" width="11.36328125" customWidth="1"/>
    <col min="17" max="17" width="11" style="25" customWidth="1"/>
    <col min="18" max="19" width="11" style="22" customWidth="1"/>
    <col min="20" max="20" width="12.90625" style="22" bestFit="1" customWidth="1"/>
    <col min="21" max="21" width="12.6328125" style="22" bestFit="1" customWidth="1"/>
    <col min="22" max="23" width="12.08984375" style="22" bestFit="1" customWidth="1"/>
    <col min="24" max="29" width="12.453125" style="22" customWidth="1"/>
    <col min="30" max="30" width="9.36328125" style="22" bestFit="1" customWidth="1"/>
    <col min="31" max="31" width="8.90625" style="22"/>
    <col min="32" max="33" width="11.36328125" style="22" bestFit="1" customWidth="1"/>
    <col min="34" max="34" width="8.90625" style="22"/>
    <col min="35" max="35" width="11.36328125" style="22" bestFit="1" customWidth="1"/>
    <col min="36" max="36" width="8.90625" style="22"/>
    <col min="37" max="42" width="8.90625" style="25"/>
    <col min="266" max="266" width="7.54296875" customWidth="1"/>
    <col min="267" max="267" width="17" customWidth="1"/>
    <col min="268" max="268" width="14.08984375" customWidth="1"/>
    <col min="269" max="269" width="10" customWidth="1"/>
    <col min="270" max="270" width="6.36328125" customWidth="1"/>
    <col min="273" max="273" width="6.6328125" customWidth="1"/>
    <col min="274" max="274" width="6.08984375" customWidth="1"/>
    <col min="522" max="522" width="7.54296875" customWidth="1"/>
    <col min="523" max="523" width="17" customWidth="1"/>
    <col min="524" max="524" width="14.08984375" customWidth="1"/>
    <col min="525" max="525" width="10" customWidth="1"/>
    <col min="526" max="526" width="6.36328125" customWidth="1"/>
    <col min="529" max="529" width="6.6328125" customWidth="1"/>
    <col min="530" max="530" width="6.08984375" customWidth="1"/>
    <col min="778" max="778" width="7.54296875" customWidth="1"/>
    <col min="779" max="779" width="17" customWidth="1"/>
    <col min="780" max="780" width="14.08984375" customWidth="1"/>
    <col min="781" max="781" width="10" customWidth="1"/>
    <col min="782" max="782" width="6.36328125" customWidth="1"/>
    <col min="785" max="785" width="6.6328125" customWidth="1"/>
    <col min="786" max="786" width="6.08984375" customWidth="1"/>
    <col min="1034" max="1034" width="7.54296875" customWidth="1"/>
    <col min="1035" max="1035" width="17" customWidth="1"/>
    <col min="1036" max="1036" width="14.08984375" customWidth="1"/>
    <col min="1037" max="1037" width="10" customWidth="1"/>
    <col min="1038" max="1038" width="6.36328125" customWidth="1"/>
    <col min="1041" max="1041" width="6.6328125" customWidth="1"/>
    <col min="1042" max="1042" width="6.08984375" customWidth="1"/>
    <col min="1290" max="1290" width="7.54296875" customWidth="1"/>
    <col min="1291" max="1291" width="17" customWidth="1"/>
    <col min="1292" max="1292" width="14.08984375" customWidth="1"/>
    <col min="1293" max="1293" width="10" customWidth="1"/>
    <col min="1294" max="1294" width="6.36328125" customWidth="1"/>
    <col min="1297" max="1297" width="6.6328125" customWidth="1"/>
    <col min="1298" max="1298" width="6.08984375" customWidth="1"/>
    <col min="1546" max="1546" width="7.54296875" customWidth="1"/>
    <col min="1547" max="1547" width="17" customWidth="1"/>
    <col min="1548" max="1548" width="14.08984375" customWidth="1"/>
    <col min="1549" max="1549" width="10" customWidth="1"/>
    <col min="1550" max="1550" width="6.36328125" customWidth="1"/>
    <col min="1553" max="1553" width="6.6328125" customWidth="1"/>
    <col min="1554" max="1554" width="6.08984375" customWidth="1"/>
    <col min="1802" max="1802" width="7.54296875" customWidth="1"/>
    <col min="1803" max="1803" width="17" customWidth="1"/>
    <col min="1804" max="1804" width="14.08984375" customWidth="1"/>
    <col min="1805" max="1805" width="10" customWidth="1"/>
    <col min="1806" max="1806" width="6.36328125" customWidth="1"/>
    <col min="1809" max="1809" width="6.6328125" customWidth="1"/>
    <col min="1810" max="1810" width="6.08984375" customWidth="1"/>
    <col min="2058" max="2058" width="7.54296875" customWidth="1"/>
    <col min="2059" max="2059" width="17" customWidth="1"/>
    <col min="2060" max="2060" width="14.08984375" customWidth="1"/>
    <col min="2061" max="2061" width="10" customWidth="1"/>
    <col min="2062" max="2062" width="6.36328125" customWidth="1"/>
    <col min="2065" max="2065" width="6.6328125" customWidth="1"/>
    <col min="2066" max="2066" width="6.08984375" customWidth="1"/>
    <col min="2314" max="2314" width="7.54296875" customWidth="1"/>
    <col min="2315" max="2315" width="17" customWidth="1"/>
    <col min="2316" max="2316" width="14.08984375" customWidth="1"/>
    <col min="2317" max="2317" width="10" customWidth="1"/>
    <col min="2318" max="2318" width="6.36328125" customWidth="1"/>
    <col min="2321" max="2321" width="6.6328125" customWidth="1"/>
    <col min="2322" max="2322" width="6.08984375" customWidth="1"/>
    <col min="2570" max="2570" width="7.54296875" customWidth="1"/>
    <col min="2571" max="2571" width="17" customWidth="1"/>
    <col min="2572" max="2572" width="14.08984375" customWidth="1"/>
    <col min="2573" max="2573" width="10" customWidth="1"/>
    <col min="2574" max="2574" width="6.36328125" customWidth="1"/>
    <col min="2577" max="2577" width="6.6328125" customWidth="1"/>
    <col min="2578" max="2578" width="6.08984375" customWidth="1"/>
    <col min="2826" max="2826" width="7.54296875" customWidth="1"/>
    <col min="2827" max="2827" width="17" customWidth="1"/>
    <col min="2828" max="2828" width="14.08984375" customWidth="1"/>
    <col min="2829" max="2829" width="10" customWidth="1"/>
    <col min="2830" max="2830" width="6.36328125" customWidth="1"/>
    <col min="2833" max="2833" width="6.6328125" customWidth="1"/>
    <col min="2834" max="2834" width="6.08984375" customWidth="1"/>
    <col min="3082" max="3082" width="7.54296875" customWidth="1"/>
    <col min="3083" max="3083" width="17" customWidth="1"/>
    <col min="3084" max="3084" width="14.08984375" customWidth="1"/>
    <col min="3085" max="3085" width="10" customWidth="1"/>
    <col min="3086" max="3086" width="6.36328125" customWidth="1"/>
    <col min="3089" max="3089" width="6.6328125" customWidth="1"/>
    <col min="3090" max="3090" width="6.08984375" customWidth="1"/>
    <col min="3338" max="3338" width="7.54296875" customWidth="1"/>
    <col min="3339" max="3339" width="17" customWidth="1"/>
    <col min="3340" max="3340" width="14.08984375" customWidth="1"/>
    <col min="3341" max="3341" width="10" customWidth="1"/>
    <col min="3342" max="3342" width="6.36328125" customWidth="1"/>
    <col min="3345" max="3345" width="6.6328125" customWidth="1"/>
    <col min="3346" max="3346" width="6.08984375" customWidth="1"/>
    <col min="3594" max="3594" width="7.54296875" customWidth="1"/>
    <col min="3595" max="3595" width="17" customWidth="1"/>
    <col min="3596" max="3596" width="14.08984375" customWidth="1"/>
    <col min="3597" max="3597" width="10" customWidth="1"/>
    <col min="3598" max="3598" width="6.36328125" customWidth="1"/>
    <col min="3601" max="3601" width="6.6328125" customWidth="1"/>
    <col min="3602" max="3602" width="6.08984375" customWidth="1"/>
    <col min="3850" max="3850" width="7.54296875" customWidth="1"/>
    <col min="3851" max="3851" width="17" customWidth="1"/>
    <col min="3852" max="3852" width="14.08984375" customWidth="1"/>
    <col min="3853" max="3853" width="10" customWidth="1"/>
    <col min="3854" max="3854" width="6.36328125" customWidth="1"/>
    <col min="3857" max="3857" width="6.6328125" customWidth="1"/>
    <col min="3858" max="3858" width="6.08984375" customWidth="1"/>
    <col min="4106" max="4106" width="7.54296875" customWidth="1"/>
    <col min="4107" max="4107" width="17" customWidth="1"/>
    <col min="4108" max="4108" width="14.08984375" customWidth="1"/>
    <col min="4109" max="4109" width="10" customWidth="1"/>
    <col min="4110" max="4110" width="6.36328125" customWidth="1"/>
    <col min="4113" max="4113" width="6.6328125" customWidth="1"/>
    <col min="4114" max="4114" width="6.08984375" customWidth="1"/>
    <col min="4362" max="4362" width="7.54296875" customWidth="1"/>
    <col min="4363" max="4363" width="17" customWidth="1"/>
    <col min="4364" max="4364" width="14.08984375" customWidth="1"/>
    <col min="4365" max="4365" width="10" customWidth="1"/>
    <col min="4366" max="4366" width="6.36328125" customWidth="1"/>
    <col min="4369" max="4369" width="6.6328125" customWidth="1"/>
    <col min="4370" max="4370" width="6.08984375" customWidth="1"/>
    <col min="4618" max="4618" width="7.54296875" customWidth="1"/>
    <col min="4619" max="4619" width="17" customWidth="1"/>
    <col min="4620" max="4620" width="14.08984375" customWidth="1"/>
    <col min="4621" max="4621" width="10" customWidth="1"/>
    <col min="4622" max="4622" width="6.36328125" customWidth="1"/>
    <col min="4625" max="4625" width="6.6328125" customWidth="1"/>
    <col min="4626" max="4626" width="6.08984375" customWidth="1"/>
    <col min="4874" max="4874" width="7.54296875" customWidth="1"/>
    <col min="4875" max="4875" width="17" customWidth="1"/>
    <col min="4876" max="4876" width="14.08984375" customWidth="1"/>
    <col min="4877" max="4877" width="10" customWidth="1"/>
    <col min="4878" max="4878" width="6.36328125" customWidth="1"/>
    <col min="4881" max="4881" width="6.6328125" customWidth="1"/>
    <col min="4882" max="4882" width="6.08984375" customWidth="1"/>
    <col min="5130" max="5130" width="7.54296875" customWidth="1"/>
    <col min="5131" max="5131" width="17" customWidth="1"/>
    <col min="5132" max="5132" width="14.08984375" customWidth="1"/>
    <col min="5133" max="5133" width="10" customWidth="1"/>
    <col min="5134" max="5134" width="6.36328125" customWidth="1"/>
    <col min="5137" max="5137" width="6.6328125" customWidth="1"/>
    <col min="5138" max="5138" width="6.08984375" customWidth="1"/>
    <col min="5386" max="5386" width="7.54296875" customWidth="1"/>
    <col min="5387" max="5387" width="17" customWidth="1"/>
    <col min="5388" max="5388" width="14.08984375" customWidth="1"/>
    <col min="5389" max="5389" width="10" customWidth="1"/>
    <col min="5390" max="5390" width="6.36328125" customWidth="1"/>
    <col min="5393" max="5393" width="6.6328125" customWidth="1"/>
    <col min="5394" max="5394" width="6.08984375" customWidth="1"/>
    <col min="5642" max="5642" width="7.54296875" customWidth="1"/>
    <col min="5643" max="5643" width="17" customWidth="1"/>
    <col min="5644" max="5644" width="14.08984375" customWidth="1"/>
    <col min="5645" max="5645" width="10" customWidth="1"/>
    <col min="5646" max="5646" width="6.36328125" customWidth="1"/>
    <col min="5649" max="5649" width="6.6328125" customWidth="1"/>
    <col min="5650" max="5650" width="6.08984375" customWidth="1"/>
    <col min="5898" max="5898" width="7.54296875" customWidth="1"/>
    <col min="5899" max="5899" width="17" customWidth="1"/>
    <col min="5900" max="5900" width="14.08984375" customWidth="1"/>
    <col min="5901" max="5901" width="10" customWidth="1"/>
    <col min="5902" max="5902" width="6.36328125" customWidth="1"/>
    <col min="5905" max="5905" width="6.6328125" customWidth="1"/>
    <col min="5906" max="5906" width="6.08984375" customWidth="1"/>
    <col min="6154" max="6154" width="7.54296875" customWidth="1"/>
    <col min="6155" max="6155" width="17" customWidth="1"/>
    <col min="6156" max="6156" width="14.08984375" customWidth="1"/>
    <col min="6157" max="6157" width="10" customWidth="1"/>
    <col min="6158" max="6158" width="6.36328125" customWidth="1"/>
    <col min="6161" max="6161" width="6.6328125" customWidth="1"/>
    <col min="6162" max="6162" width="6.08984375" customWidth="1"/>
    <col min="6410" max="6410" width="7.54296875" customWidth="1"/>
    <col min="6411" max="6411" width="17" customWidth="1"/>
    <col min="6412" max="6412" width="14.08984375" customWidth="1"/>
    <col min="6413" max="6413" width="10" customWidth="1"/>
    <col min="6414" max="6414" width="6.36328125" customWidth="1"/>
    <col min="6417" max="6417" width="6.6328125" customWidth="1"/>
    <col min="6418" max="6418" width="6.08984375" customWidth="1"/>
    <col min="6666" max="6666" width="7.54296875" customWidth="1"/>
    <col min="6667" max="6667" width="17" customWidth="1"/>
    <col min="6668" max="6668" width="14.08984375" customWidth="1"/>
    <col min="6669" max="6669" width="10" customWidth="1"/>
    <col min="6670" max="6670" width="6.36328125" customWidth="1"/>
    <col min="6673" max="6673" width="6.6328125" customWidth="1"/>
    <col min="6674" max="6674" width="6.08984375" customWidth="1"/>
    <col min="6922" max="6922" width="7.54296875" customWidth="1"/>
    <col min="6923" max="6923" width="17" customWidth="1"/>
    <col min="6924" max="6924" width="14.08984375" customWidth="1"/>
    <col min="6925" max="6925" width="10" customWidth="1"/>
    <col min="6926" max="6926" width="6.36328125" customWidth="1"/>
    <col min="6929" max="6929" width="6.6328125" customWidth="1"/>
    <col min="6930" max="6930" width="6.08984375" customWidth="1"/>
    <col min="7178" max="7178" width="7.54296875" customWidth="1"/>
    <col min="7179" max="7179" width="17" customWidth="1"/>
    <col min="7180" max="7180" width="14.08984375" customWidth="1"/>
    <col min="7181" max="7181" width="10" customWidth="1"/>
    <col min="7182" max="7182" width="6.36328125" customWidth="1"/>
    <col min="7185" max="7185" width="6.6328125" customWidth="1"/>
    <col min="7186" max="7186" width="6.08984375" customWidth="1"/>
    <col min="7434" max="7434" width="7.54296875" customWidth="1"/>
    <col min="7435" max="7435" width="17" customWidth="1"/>
    <col min="7436" max="7436" width="14.08984375" customWidth="1"/>
    <col min="7437" max="7437" width="10" customWidth="1"/>
    <col min="7438" max="7438" width="6.36328125" customWidth="1"/>
    <col min="7441" max="7441" width="6.6328125" customWidth="1"/>
    <col min="7442" max="7442" width="6.08984375" customWidth="1"/>
    <col min="7690" max="7690" width="7.54296875" customWidth="1"/>
    <col min="7691" max="7691" width="17" customWidth="1"/>
    <col min="7692" max="7692" width="14.08984375" customWidth="1"/>
    <col min="7693" max="7693" width="10" customWidth="1"/>
    <col min="7694" max="7694" width="6.36328125" customWidth="1"/>
    <col min="7697" max="7697" width="6.6328125" customWidth="1"/>
    <col min="7698" max="7698" width="6.08984375" customWidth="1"/>
    <col min="7946" max="7946" width="7.54296875" customWidth="1"/>
    <col min="7947" max="7947" width="17" customWidth="1"/>
    <col min="7948" max="7948" width="14.08984375" customWidth="1"/>
    <col min="7949" max="7949" width="10" customWidth="1"/>
    <col min="7950" max="7950" width="6.36328125" customWidth="1"/>
    <col min="7953" max="7953" width="6.6328125" customWidth="1"/>
    <col min="7954" max="7954" width="6.08984375" customWidth="1"/>
    <col min="8202" max="8202" width="7.54296875" customWidth="1"/>
    <col min="8203" max="8203" width="17" customWidth="1"/>
    <col min="8204" max="8204" width="14.08984375" customWidth="1"/>
    <col min="8205" max="8205" width="10" customWidth="1"/>
    <col min="8206" max="8206" width="6.36328125" customWidth="1"/>
    <col min="8209" max="8209" width="6.6328125" customWidth="1"/>
    <col min="8210" max="8210" width="6.08984375" customWidth="1"/>
    <col min="8458" max="8458" width="7.54296875" customWidth="1"/>
    <col min="8459" max="8459" width="17" customWidth="1"/>
    <col min="8460" max="8460" width="14.08984375" customWidth="1"/>
    <col min="8461" max="8461" width="10" customWidth="1"/>
    <col min="8462" max="8462" width="6.36328125" customWidth="1"/>
    <col min="8465" max="8465" width="6.6328125" customWidth="1"/>
    <col min="8466" max="8466" width="6.08984375" customWidth="1"/>
    <col min="8714" max="8714" width="7.54296875" customWidth="1"/>
    <col min="8715" max="8715" width="17" customWidth="1"/>
    <col min="8716" max="8716" width="14.08984375" customWidth="1"/>
    <col min="8717" max="8717" width="10" customWidth="1"/>
    <col min="8718" max="8718" width="6.36328125" customWidth="1"/>
    <col min="8721" max="8721" width="6.6328125" customWidth="1"/>
    <col min="8722" max="8722" width="6.08984375" customWidth="1"/>
    <col min="8970" max="8970" width="7.54296875" customWidth="1"/>
    <col min="8971" max="8971" width="17" customWidth="1"/>
    <col min="8972" max="8972" width="14.08984375" customWidth="1"/>
    <col min="8973" max="8973" width="10" customWidth="1"/>
    <col min="8974" max="8974" width="6.36328125" customWidth="1"/>
    <col min="8977" max="8977" width="6.6328125" customWidth="1"/>
    <col min="8978" max="8978" width="6.08984375" customWidth="1"/>
    <col min="9226" max="9226" width="7.54296875" customWidth="1"/>
    <col min="9227" max="9227" width="17" customWidth="1"/>
    <col min="9228" max="9228" width="14.08984375" customWidth="1"/>
    <col min="9229" max="9229" width="10" customWidth="1"/>
    <col min="9230" max="9230" width="6.36328125" customWidth="1"/>
    <col min="9233" max="9233" width="6.6328125" customWidth="1"/>
    <col min="9234" max="9234" width="6.08984375" customWidth="1"/>
    <col min="9482" max="9482" width="7.54296875" customWidth="1"/>
    <col min="9483" max="9483" width="17" customWidth="1"/>
    <col min="9484" max="9484" width="14.08984375" customWidth="1"/>
    <col min="9485" max="9485" width="10" customWidth="1"/>
    <col min="9486" max="9486" width="6.36328125" customWidth="1"/>
    <col min="9489" max="9489" width="6.6328125" customWidth="1"/>
    <col min="9490" max="9490" width="6.08984375" customWidth="1"/>
    <col min="9738" max="9738" width="7.54296875" customWidth="1"/>
    <col min="9739" max="9739" width="17" customWidth="1"/>
    <col min="9740" max="9740" width="14.08984375" customWidth="1"/>
    <col min="9741" max="9741" width="10" customWidth="1"/>
    <col min="9742" max="9742" width="6.36328125" customWidth="1"/>
    <col min="9745" max="9745" width="6.6328125" customWidth="1"/>
    <col min="9746" max="9746" width="6.08984375" customWidth="1"/>
    <col min="9994" max="9994" width="7.54296875" customWidth="1"/>
    <col min="9995" max="9995" width="17" customWidth="1"/>
    <col min="9996" max="9996" width="14.08984375" customWidth="1"/>
    <col min="9997" max="9997" width="10" customWidth="1"/>
    <col min="9998" max="9998" width="6.36328125" customWidth="1"/>
    <col min="10001" max="10001" width="6.6328125" customWidth="1"/>
    <col min="10002" max="10002" width="6.08984375" customWidth="1"/>
    <col min="10250" max="10250" width="7.54296875" customWidth="1"/>
    <col min="10251" max="10251" width="17" customWidth="1"/>
    <col min="10252" max="10252" width="14.08984375" customWidth="1"/>
    <col min="10253" max="10253" width="10" customWidth="1"/>
    <col min="10254" max="10254" width="6.36328125" customWidth="1"/>
    <col min="10257" max="10257" width="6.6328125" customWidth="1"/>
    <col min="10258" max="10258" width="6.08984375" customWidth="1"/>
    <col min="10506" max="10506" width="7.54296875" customWidth="1"/>
    <col min="10507" max="10507" width="17" customWidth="1"/>
    <col min="10508" max="10508" width="14.08984375" customWidth="1"/>
    <col min="10509" max="10509" width="10" customWidth="1"/>
    <col min="10510" max="10510" width="6.36328125" customWidth="1"/>
    <col min="10513" max="10513" width="6.6328125" customWidth="1"/>
    <col min="10514" max="10514" width="6.08984375" customWidth="1"/>
    <col min="10762" max="10762" width="7.54296875" customWidth="1"/>
    <col min="10763" max="10763" width="17" customWidth="1"/>
    <col min="10764" max="10764" width="14.08984375" customWidth="1"/>
    <col min="10765" max="10765" width="10" customWidth="1"/>
    <col min="10766" max="10766" width="6.36328125" customWidth="1"/>
    <col min="10769" max="10769" width="6.6328125" customWidth="1"/>
    <col min="10770" max="10770" width="6.08984375" customWidth="1"/>
    <col min="11018" max="11018" width="7.54296875" customWidth="1"/>
    <col min="11019" max="11019" width="17" customWidth="1"/>
    <col min="11020" max="11020" width="14.08984375" customWidth="1"/>
    <col min="11021" max="11021" width="10" customWidth="1"/>
    <col min="11022" max="11022" width="6.36328125" customWidth="1"/>
    <col min="11025" max="11025" width="6.6328125" customWidth="1"/>
    <col min="11026" max="11026" width="6.08984375" customWidth="1"/>
    <col min="11274" max="11274" width="7.54296875" customWidth="1"/>
    <col min="11275" max="11275" width="17" customWidth="1"/>
    <col min="11276" max="11276" width="14.08984375" customWidth="1"/>
    <col min="11277" max="11277" width="10" customWidth="1"/>
    <col min="11278" max="11278" width="6.36328125" customWidth="1"/>
    <col min="11281" max="11281" width="6.6328125" customWidth="1"/>
    <col min="11282" max="11282" width="6.08984375" customWidth="1"/>
    <col min="11530" max="11530" width="7.54296875" customWidth="1"/>
    <col min="11531" max="11531" width="17" customWidth="1"/>
    <col min="11532" max="11532" width="14.08984375" customWidth="1"/>
    <col min="11533" max="11533" width="10" customWidth="1"/>
    <col min="11534" max="11534" width="6.36328125" customWidth="1"/>
    <col min="11537" max="11537" width="6.6328125" customWidth="1"/>
    <col min="11538" max="11538" width="6.08984375" customWidth="1"/>
    <col min="11786" max="11786" width="7.54296875" customWidth="1"/>
    <col min="11787" max="11787" width="17" customWidth="1"/>
    <col min="11788" max="11788" width="14.08984375" customWidth="1"/>
    <col min="11789" max="11789" width="10" customWidth="1"/>
    <col min="11790" max="11790" width="6.36328125" customWidth="1"/>
    <col min="11793" max="11793" width="6.6328125" customWidth="1"/>
    <col min="11794" max="11794" width="6.08984375" customWidth="1"/>
    <col min="12042" max="12042" width="7.54296875" customWidth="1"/>
    <col min="12043" max="12043" width="17" customWidth="1"/>
    <col min="12044" max="12044" width="14.08984375" customWidth="1"/>
    <col min="12045" max="12045" width="10" customWidth="1"/>
    <col min="12046" max="12046" width="6.36328125" customWidth="1"/>
    <col min="12049" max="12049" width="6.6328125" customWidth="1"/>
    <col min="12050" max="12050" width="6.08984375" customWidth="1"/>
    <col min="12298" max="12298" width="7.54296875" customWidth="1"/>
    <col min="12299" max="12299" width="17" customWidth="1"/>
    <col min="12300" max="12300" width="14.08984375" customWidth="1"/>
    <col min="12301" max="12301" width="10" customWidth="1"/>
    <col min="12302" max="12302" width="6.36328125" customWidth="1"/>
    <col min="12305" max="12305" width="6.6328125" customWidth="1"/>
    <col min="12306" max="12306" width="6.08984375" customWidth="1"/>
    <col min="12554" max="12554" width="7.54296875" customWidth="1"/>
    <col min="12555" max="12555" width="17" customWidth="1"/>
    <col min="12556" max="12556" width="14.08984375" customWidth="1"/>
    <col min="12557" max="12557" width="10" customWidth="1"/>
    <col min="12558" max="12558" width="6.36328125" customWidth="1"/>
    <col min="12561" max="12561" width="6.6328125" customWidth="1"/>
    <col min="12562" max="12562" width="6.08984375" customWidth="1"/>
    <col min="12810" max="12810" width="7.54296875" customWidth="1"/>
    <col min="12811" max="12811" width="17" customWidth="1"/>
    <col min="12812" max="12812" width="14.08984375" customWidth="1"/>
    <col min="12813" max="12813" width="10" customWidth="1"/>
    <col min="12814" max="12814" width="6.36328125" customWidth="1"/>
    <col min="12817" max="12817" width="6.6328125" customWidth="1"/>
    <col min="12818" max="12818" width="6.08984375" customWidth="1"/>
    <col min="13066" max="13066" width="7.54296875" customWidth="1"/>
    <col min="13067" max="13067" width="17" customWidth="1"/>
    <col min="13068" max="13068" width="14.08984375" customWidth="1"/>
    <col min="13069" max="13069" width="10" customWidth="1"/>
    <col min="13070" max="13070" width="6.36328125" customWidth="1"/>
    <col min="13073" max="13073" width="6.6328125" customWidth="1"/>
    <col min="13074" max="13074" width="6.08984375" customWidth="1"/>
    <col min="13322" max="13322" width="7.54296875" customWidth="1"/>
    <col min="13323" max="13323" width="17" customWidth="1"/>
    <col min="13324" max="13324" width="14.08984375" customWidth="1"/>
    <col min="13325" max="13325" width="10" customWidth="1"/>
    <col min="13326" max="13326" width="6.36328125" customWidth="1"/>
    <col min="13329" max="13329" width="6.6328125" customWidth="1"/>
    <col min="13330" max="13330" width="6.08984375" customWidth="1"/>
    <col min="13578" max="13578" width="7.54296875" customWidth="1"/>
    <col min="13579" max="13579" width="17" customWidth="1"/>
    <col min="13580" max="13580" width="14.08984375" customWidth="1"/>
    <col min="13581" max="13581" width="10" customWidth="1"/>
    <col min="13582" max="13582" width="6.36328125" customWidth="1"/>
    <col min="13585" max="13585" width="6.6328125" customWidth="1"/>
    <col min="13586" max="13586" width="6.08984375" customWidth="1"/>
    <col min="13834" max="13834" width="7.54296875" customWidth="1"/>
    <col min="13835" max="13835" width="17" customWidth="1"/>
    <col min="13836" max="13836" width="14.08984375" customWidth="1"/>
    <col min="13837" max="13837" width="10" customWidth="1"/>
    <col min="13838" max="13838" width="6.36328125" customWidth="1"/>
    <col min="13841" max="13841" width="6.6328125" customWidth="1"/>
    <col min="13842" max="13842" width="6.08984375" customWidth="1"/>
    <col min="14090" max="14090" width="7.54296875" customWidth="1"/>
    <col min="14091" max="14091" width="17" customWidth="1"/>
    <col min="14092" max="14092" width="14.08984375" customWidth="1"/>
    <col min="14093" max="14093" width="10" customWidth="1"/>
    <col min="14094" max="14094" width="6.36328125" customWidth="1"/>
    <col min="14097" max="14097" width="6.6328125" customWidth="1"/>
    <col min="14098" max="14098" width="6.08984375" customWidth="1"/>
    <col min="14346" max="14346" width="7.54296875" customWidth="1"/>
    <col min="14347" max="14347" width="17" customWidth="1"/>
    <col min="14348" max="14348" width="14.08984375" customWidth="1"/>
    <col min="14349" max="14349" width="10" customWidth="1"/>
    <col min="14350" max="14350" width="6.36328125" customWidth="1"/>
    <col min="14353" max="14353" width="6.6328125" customWidth="1"/>
    <col min="14354" max="14354" width="6.08984375" customWidth="1"/>
    <col min="14602" max="14602" width="7.54296875" customWidth="1"/>
    <col min="14603" max="14603" width="17" customWidth="1"/>
    <col min="14604" max="14604" width="14.08984375" customWidth="1"/>
    <col min="14605" max="14605" width="10" customWidth="1"/>
    <col min="14606" max="14606" width="6.36328125" customWidth="1"/>
    <col min="14609" max="14609" width="6.6328125" customWidth="1"/>
    <col min="14610" max="14610" width="6.08984375" customWidth="1"/>
    <col min="14858" max="14858" width="7.54296875" customWidth="1"/>
    <col min="14859" max="14859" width="17" customWidth="1"/>
    <col min="14860" max="14860" width="14.08984375" customWidth="1"/>
    <col min="14861" max="14861" width="10" customWidth="1"/>
    <col min="14862" max="14862" width="6.36328125" customWidth="1"/>
    <col min="14865" max="14865" width="6.6328125" customWidth="1"/>
    <col min="14866" max="14866" width="6.08984375" customWidth="1"/>
    <col min="15114" max="15114" width="7.54296875" customWidth="1"/>
    <col min="15115" max="15115" width="17" customWidth="1"/>
    <col min="15116" max="15116" width="14.08984375" customWidth="1"/>
    <col min="15117" max="15117" width="10" customWidth="1"/>
    <col min="15118" max="15118" width="6.36328125" customWidth="1"/>
    <col min="15121" max="15121" width="6.6328125" customWidth="1"/>
    <col min="15122" max="15122" width="6.08984375" customWidth="1"/>
    <col min="15370" max="15370" width="7.54296875" customWidth="1"/>
    <col min="15371" max="15371" width="17" customWidth="1"/>
    <col min="15372" max="15372" width="14.08984375" customWidth="1"/>
    <col min="15373" max="15373" width="10" customWidth="1"/>
    <col min="15374" max="15374" width="6.36328125" customWidth="1"/>
    <col min="15377" max="15377" width="6.6328125" customWidth="1"/>
    <col min="15378" max="15378" width="6.08984375" customWidth="1"/>
    <col min="15626" max="15626" width="7.54296875" customWidth="1"/>
    <col min="15627" max="15627" width="17" customWidth="1"/>
    <col min="15628" max="15628" width="14.08984375" customWidth="1"/>
    <col min="15629" max="15629" width="10" customWidth="1"/>
    <col min="15630" max="15630" width="6.36328125" customWidth="1"/>
    <col min="15633" max="15633" width="6.6328125" customWidth="1"/>
    <col min="15634" max="15634" width="6.08984375" customWidth="1"/>
    <col min="15882" max="15882" width="7.54296875" customWidth="1"/>
    <col min="15883" max="15883" width="17" customWidth="1"/>
    <col min="15884" max="15884" width="14.08984375" customWidth="1"/>
    <col min="15885" max="15885" width="10" customWidth="1"/>
    <col min="15886" max="15886" width="6.36328125" customWidth="1"/>
    <col min="15889" max="15889" width="6.6328125" customWidth="1"/>
    <col min="15890" max="15890" width="6.08984375" customWidth="1"/>
    <col min="16138" max="16138" width="7.54296875" customWidth="1"/>
    <col min="16139" max="16139" width="17" customWidth="1"/>
    <col min="16140" max="16140" width="14.08984375" customWidth="1"/>
    <col min="16141" max="16141" width="10" customWidth="1"/>
    <col min="16142" max="16142" width="6.36328125" customWidth="1"/>
    <col min="16145" max="16145" width="6.6328125" customWidth="1"/>
    <col min="16146" max="16146" width="6.08984375" customWidth="1"/>
  </cols>
  <sheetData>
    <row r="1" spans="1:42" s="2" customFormat="1" ht="23.5" x14ac:dyDescent="0.55000000000000004">
      <c r="A1" s="193" t="s">
        <v>10</v>
      </c>
      <c r="B1" s="193"/>
      <c r="C1" s="193"/>
      <c r="D1" s="193"/>
      <c r="E1" s="193"/>
      <c r="F1" s="193"/>
      <c r="G1" s="193"/>
      <c r="H1" s="193"/>
      <c r="I1" s="193"/>
      <c r="J1" s="1"/>
      <c r="K1" s="1"/>
      <c r="L1" s="95"/>
      <c r="M1" s="1"/>
      <c r="N1" s="1"/>
      <c r="O1" s="1"/>
      <c r="P1" s="1"/>
      <c r="Q1" s="96"/>
      <c r="R1" s="177"/>
      <c r="S1" s="177"/>
      <c r="T1" s="177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23"/>
      <c r="AL1" s="23"/>
      <c r="AM1" s="23"/>
      <c r="AN1" s="23"/>
      <c r="AO1" s="23"/>
      <c r="AP1" s="23"/>
    </row>
    <row r="2" spans="1:42" s="2" customFormat="1" ht="15" customHeight="1" x14ac:dyDescent="0.35">
      <c r="B2" s="4" t="s">
        <v>1</v>
      </c>
      <c r="C2" s="214" t="str">
        <f>'Startovní listina'!C2</f>
        <v>1. Mistrovství ČR v Rally Obedience</v>
      </c>
      <c r="D2" s="215"/>
      <c r="E2" s="215"/>
      <c r="F2" s="215"/>
      <c r="G2" s="216"/>
      <c r="H2" s="5"/>
      <c r="I2" s="5"/>
      <c r="K2" s="84"/>
      <c r="L2" s="166"/>
      <c r="M2" s="166"/>
      <c r="N2" s="166"/>
      <c r="O2" s="166"/>
      <c r="P2" s="166"/>
      <c r="Q2" s="175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34"/>
      <c r="AG2" s="134"/>
      <c r="AH2" s="134"/>
      <c r="AI2" s="134"/>
      <c r="AJ2" s="134"/>
      <c r="AK2" s="23"/>
      <c r="AL2" s="23"/>
      <c r="AM2" s="23"/>
      <c r="AN2" s="23"/>
      <c r="AO2" s="23"/>
      <c r="AP2" s="23"/>
    </row>
    <row r="3" spans="1:42" s="2" customFormat="1" ht="3" customHeight="1" x14ac:dyDescent="0.35">
      <c r="B3" s="6"/>
      <c r="C3" s="6"/>
      <c r="D3" s="6"/>
      <c r="E3" s="6"/>
      <c r="F3" s="6"/>
      <c r="G3" s="6"/>
      <c r="H3" s="6"/>
      <c r="I3" s="6"/>
      <c r="K3" s="84"/>
      <c r="L3" s="166"/>
      <c r="M3" s="166"/>
      <c r="N3" s="166"/>
      <c r="O3" s="166"/>
      <c r="P3" s="166"/>
      <c r="Q3" s="175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34"/>
      <c r="AG3" s="134"/>
      <c r="AH3" s="134"/>
      <c r="AI3" s="134"/>
      <c r="AJ3" s="134"/>
      <c r="AK3" s="23"/>
      <c r="AL3" s="23"/>
      <c r="AM3" s="23"/>
      <c r="AN3" s="23"/>
      <c r="AO3" s="23"/>
      <c r="AP3" s="23"/>
    </row>
    <row r="4" spans="1:42" s="2" customFormat="1" x14ac:dyDescent="0.35">
      <c r="B4" s="4" t="s">
        <v>2</v>
      </c>
      <c r="C4" s="214" t="str">
        <f>'Startovní listina'!C4</f>
        <v>KO ČR</v>
      </c>
      <c r="D4" s="215"/>
      <c r="E4" s="215"/>
      <c r="F4" s="215"/>
      <c r="G4" s="216"/>
      <c r="H4" s="7"/>
      <c r="I4" s="7"/>
      <c r="K4" s="84"/>
      <c r="L4" s="166"/>
      <c r="M4" s="166"/>
      <c r="N4" s="166"/>
      <c r="O4" s="166"/>
      <c r="P4" s="166"/>
      <c r="Q4" s="175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34"/>
      <c r="AG4" s="134"/>
      <c r="AH4" s="134"/>
      <c r="AI4" s="134"/>
      <c r="AJ4" s="134"/>
      <c r="AK4" s="23"/>
      <c r="AL4" s="23"/>
      <c r="AM4" s="23"/>
      <c r="AN4" s="23"/>
      <c r="AO4" s="23"/>
      <c r="AP4" s="23"/>
    </row>
    <row r="5" spans="1:42" s="2" customFormat="1" ht="2.25" customHeight="1" x14ac:dyDescent="0.35">
      <c r="B5" s="8"/>
      <c r="C5" s="9"/>
      <c r="D5" s="6"/>
      <c r="E5" s="6"/>
      <c r="F5" s="6"/>
      <c r="G5" s="6"/>
      <c r="H5" s="6"/>
      <c r="I5" s="6"/>
      <c r="K5" s="84"/>
      <c r="L5" s="166"/>
      <c r="M5" s="166"/>
      <c r="N5" s="166"/>
      <c r="O5" s="166"/>
      <c r="P5" s="166"/>
      <c r="Q5" s="175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34"/>
      <c r="AG5" s="134"/>
      <c r="AH5" s="134"/>
      <c r="AI5" s="134"/>
      <c r="AJ5" s="134"/>
      <c r="AK5" s="23"/>
      <c r="AL5" s="23"/>
      <c r="AM5" s="23"/>
      <c r="AN5" s="23"/>
      <c r="AO5" s="23"/>
      <c r="AP5" s="23"/>
    </row>
    <row r="6" spans="1:42" s="2" customFormat="1" x14ac:dyDescent="0.35">
      <c r="B6" s="4" t="s">
        <v>3</v>
      </c>
      <c r="C6" s="214" t="str">
        <f>'Startovní listina'!C6</f>
        <v>Tachyon</v>
      </c>
      <c r="D6" s="215"/>
      <c r="E6" s="215"/>
      <c r="F6" s="215"/>
      <c r="G6" s="216"/>
      <c r="H6" s="5"/>
      <c r="I6" s="5"/>
      <c r="K6" s="84"/>
      <c r="L6" s="166"/>
      <c r="M6" s="166"/>
      <c r="N6" s="166"/>
      <c r="O6" s="166"/>
      <c r="P6" s="166"/>
      <c r="Q6" s="175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34"/>
      <c r="AG6" s="134"/>
      <c r="AH6" s="134"/>
      <c r="AI6" s="134"/>
      <c r="AJ6" s="134"/>
      <c r="AK6" s="23"/>
      <c r="AL6" s="23"/>
      <c r="AM6" s="23"/>
      <c r="AN6" s="23"/>
      <c r="AO6" s="23"/>
      <c r="AP6" s="23"/>
    </row>
    <row r="7" spans="1:42" s="2" customFormat="1" ht="3" customHeight="1" thickBot="1" x14ac:dyDescent="0.4">
      <c r="B7" s="8"/>
      <c r="C7" s="9"/>
      <c r="D7" s="6"/>
      <c r="E7" s="6"/>
      <c r="F7" s="6"/>
      <c r="G7" s="6"/>
      <c r="H7" s="6"/>
      <c r="I7" s="6"/>
      <c r="K7" s="84"/>
      <c r="L7" s="166"/>
      <c r="M7" s="166"/>
      <c r="N7" s="166"/>
      <c r="O7" s="166"/>
      <c r="P7" s="166"/>
      <c r="Q7" s="175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34"/>
      <c r="AG7" s="134"/>
      <c r="AH7" s="134"/>
      <c r="AI7" s="134"/>
      <c r="AJ7" s="134"/>
      <c r="AK7" s="23"/>
      <c r="AL7" s="23"/>
      <c r="AM7" s="23"/>
      <c r="AN7" s="23"/>
      <c r="AO7" s="23"/>
      <c r="AP7" s="23"/>
    </row>
    <row r="8" spans="1:42" s="2" customFormat="1" ht="17.25" customHeight="1" x14ac:dyDescent="0.35">
      <c r="B8" s="4" t="s">
        <v>4</v>
      </c>
      <c r="C8" s="217" t="str">
        <f>'Startovní listina'!C8</f>
        <v>29. - 30. 06. 2024</v>
      </c>
      <c r="D8" s="218"/>
      <c r="E8" s="218"/>
      <c r="F8" s="218"/>
      <c r="G8" s="219"/>
      <c r="H8" s="5"/>
      <c r="I8" s="5"/>
      <c r="K8" s="84"/>
      <c r="L8" s="166"/>
      <c r="M8" s="166"/>
      <c r="N8" s="205" t="s">
        <v>408</v>
      </c>
      <c r="O8" s="206"/>
      <c r="P8" s="207"/>
      <c r="Q8" s="175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34"/>
      <c r="AG8" s="134"/>
      <c r="AH8" s="134"/>
      <c r="AI8" s="134"/>
      <c r="AJ8" s="134"/>
      <c r="AK8" s="23"/>
      <c r="AL8" s="23"/>
      <c r="AM8" s="23"/>
      <c r="AN8" s="23"/>
      <c r="AO8" s="23"/>
      <c r="AP8" s="23"/>
    </row>
    <row r="9" spans="1:42" s="2" customFormat="1" ht="2.25" customHeight="1" thickBot="1" x14ac:dyDescent="0.4">
      <c r="B9" s="8"/>
      <c r="C9" s="9"/>
      <c r="D9" s="6"/>
      <c r="E9" s="6"/>
      <c r="F9" s="6"/>
      <c r="G9" s="6"/>
      <c r="H9" s="6"/>
      <c r="I9" s="6"/>
      <c r="K9" s="84"/>
      <c r="L9" s="166"/>
      <c r="M9" s="166"/>
      <c r="N9" s="208"/>
      <c r="O9" s="209"/>
      <c r="P9" s="210"/>
      <c r="Q9" s="175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34"/>
      <c r="AG9" s="134"/>
      <c r="AH9" s="134"/>
      <c r="AI9" s="134"/>
      <c r="AJ9" s="134"/>
      <c r="AK9" s="23"/>
      <c r="AL9" s="23"/>
      <c r="AM9" s="23"/>
      <c r="AN9" s="23"/>
      <c r="AO9" s="23"/>
      <c r="AP9" s="23"/>
    </row>
    <row r="10" spans="1:42" s="2" customFormat="1" ht="15" thickBot="1" x14ac:dyDescent="0.4">
      <c r="B10" s="108" t="s">
        <v>326</v>
      </c>
      <c r="C10" s="214" t="str">
        <f>'Startovní listina'!C10</f>
        <v>Martina Klein (D)</v>
      </c>
      <c r="D10" s="215"/>
      <c r="E10" s="215"/>
      <c r="F10" s="215"/>
      <c r="G10" s="216"/>
      <c r="H10" s="5"/>
      <c r="I10" s="97" t="s">
        <v>492</v>
      </c>
      <c r="K10" s="84"/>
      <c r="L10" s="166"/>
      <c r="M10" s="166"/>
      <c r="N10" s="208"/>
      <c r="O10" s="209"/>
      <c r="P10" s="210"/>
      <c r="Q10" s="175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34"/>
      <c r="AG10" s="134"/>
      <c r="AH10" s="134"/>
      <c r="AI10" s="134"/>
      <c r="AJ10" s="134"/>
      <c r="AK10" s="23"/>
      <c r="AL10" s="23"/>
      <c r="AM10" s="23"/>
      <c r="AN10" s="23"/>
      <c r="AO10" s="23"/>
      <c r="AP10" s="23"/>
    </row>
    <row r="11" spans="1:42" s="2" customFormat="1" ht="2.25" customHeight="1" x14ac:dyDescent="0.35">
      <c r="B11" s="109"/>
      <c r="C11" s="9"/>
      <c r="D11" s="6"/>
      <c r="E11" s="6"/>
      <c r="F11" s="6"/>
      <c r="G11" s="6"/>
      <c r="H11" s="6"/>
      <c r="I11" s="6"/>
      <c r="K11" s="84"/>
      <c r="L11" s="99"/>
      <c r="M11" s="99"/>
      <c r="N11" s="208"/>
      <c r="O11" s="209"/>
      <c r="P11" s="210"/>
      <c r="Q11" s="176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34"/>
      <c r="AG11" s="134"/>
      <c r="AH11" s="134"/>
      <c r="AI11" s="134"/>
      <c r="AJ11" s="134"/>
      <c r="AK11" s="23"/>
      <c r="AL11" s="23"/>
      <c r="AM11" s="23"/>
      <c r="AN11" s="23"/>
      <c r="AO11" s="23"/>
      <c r="AP11" s="23"/>
    </row>
    <row r="12" spans="1:42" s="2" customFormat="1" ht="15" customHeight="1" x14ac:dyDescent="0.35">
      <c r="B12" s="108" t="s">
        <v>327</v>
      </c>
      <c r="C12" s="214" t="str">
        <f>'Startovní listina'!C12</f>
        <v>Sandra Vonderstein (D)</v>
      </c>
      <c r="D12" s="215"/>
      <c r="E12" s="215"/>
      <c r="F12" s="215"/>
      <c r="G12" s="216"/>
      <c r="H12" s="84"/>
      <c r="I12" s="84"/>
      <c r="K12" s="84"/>
      <c r="L12" s="99"/>
      <c r="M12" s="99"/>
      <c r="N12" s="208"/>
      <c r="O12" s="209"/>
      <c r="P12" s="210"/>
      <c r="Q12" s="176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34"/>
      <c r="AG12" s="134"/>
      <c r="AH12" s="134"/>
      <c r="AI12" s="134"/>
      <c r="AJ12" s="134"/>
      <c r="AK12" s="23"/>
      <c r="AL12" s="23"/>
      <c r="AM12" s="23"/>
      <c r="AN12" s="23"/>
      <c r="AO12" s="23"/>
      <c r="AP12" s="23"/>
    </row>
    <row r="13" spans="1:42" s="2" customFormat="1" ht="2.25" customHeight="1" x14ac:dyDescent="0.35">
      <c r="B13" s="109"/>
      <c r="C13" s="9"/>
      <c r="D13" s="6"/>
      <c r="E13" s="6"/>
      <c r="F13" s="6"/>
      <c r="G13" s="6"/>
      <c r="H13" s="84"/>
      <c r="I13" s="84"/>
      <c r="K13" s="84"/>
      <c r="L13" s="99"/>
      <c r="M13" s="99"/>
      <c r="N13" s="208"/>
      <c r="O13" s="209"/>
      <c r="P13" s="210"/>
      <c r="Q13" s="176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34"/>
      <c r="AG13" s="134"/>
      <c r="AH13" s="134"/>
      <c r="AI13" s="134"/>
      <c r="AJ13" s="134"/>
      <c r="AK13" s="23"/>
      <c r="AL13" s="23"/>
      <c r="AM13" s="23"/>
      <c r="AN13" s="23"/>
      <c r="AO13" s="23"/>
      <c r="AP13" s="23"/>
    </row>
    <row r="14" spans="1:42" s="2" customFormat="1" x14ac:dyDescent="0.35">
      <c r="B14" s="108" t="s">
        <v>328</v>
      </c>
      <c r="C14" s="214">
        <f>'Startovní listina'!C14</f>
        <v>0</v>
      </c>
      <c r="D14" s="215"/>
      <c r="E14" s="215"/>
      <c r="F14" s="215"/>
      <c r="G14" s="216"/>
      <c r="H14" s="84"/>
      <c r="I14" s="84"/>
      <c r="K14" s="84"/>
      <c r="L14" s="99"/>
      <c r="M14" s="138" t="s">
        <v>351</v>
      </c>
      <c r="N14" s="208"/>
      <c r="O14" s="209"/>
      <c r="P14" s="210"/>
      <c r="Q14" s="176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34"/>
      <c r="AG14" s="134"/>
      <c r="AH14" s="134"/>
      <c r="AI14" s="134"/>
      <c r="AJ14" s="134"/>
      <c r="AK14" s="23"/>
      <c r="AL14" s="23"/>
      <c r="AM14" s="23"/>
      <c r="AN14" s="23"/>
      <c r="AO14" s="23"/>
      <c r="AP14" s="23"/>
    </row>
    <row r="15" spans="1:42" ht="6" customHeight="1" thickBot="1" x14ac:dyDescent="0.4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7" t="s">
        <v>350</v>
      </c>
      <c r="N15" s="211"/>
      <c r="O15" s="212"/>
      <c r="P15" s="213"/>
      <c r="Q15" s="24"/>
      <c r="R15" s="137"/>
      <c r="S15" s="137"/>
    </row>
    <row r="16" spans="1:42" ht="32.5" thickTop="1" thickBot="1" x14ac:dyDescent="0.4">
      <c r="A16" s="100" t="s">
        <v>6</v>
      </c>
      <c r="B16" s="101" t="s">
        <v>11</v>
      </c>
      <c r="C16" s="101" t="s">
        <v>8</v>
      </c>
      <c r="D16" s="101" t="s">
        <v>9</v>
      </c>
      <c r="E16" s="102" t="s">
        <v>12</v>
      </c>
      <c r="F16" s="126" t="s">
        <v>404</v>
      </c>
      <c r="G16" s="127" t="s">
        <v>80</v>
      </c>
      <c r="H16" s="103" t="s">
        <v>13</v>
      </c>
      <c r="I16" s="104" t="s">
        <v>14</v>
      </c>
      <c r="J16" s="105" t="s">
        <v>331</v>
      </c>
      <c r="K16" s="111" t="s">
        <v>332</v>
      </c>
      <c r="L16" s="182" t="s">
        <v>334</v>
      </c>
      <c r="M16" s="181" t="s">
        <v>352</v>
      </c>
      <c r="N16" s="180" t="s">
        <v>405</v>
      </c>
      <c r="O16" s="169" t="s">
        <v>406</v>
      </c>
      <c r="P16" s="170" t="s">
        <v>407</v>
      </c>
      <c r="Q16" s="24"/>
      <c r="R16" s="137"/>
      <c r="S16" s="137"/>
      <c r="T16" s="22" t="s">
        <v>339</v>
      </c>
      <c r="U16" s="22" t="s">
        <v>338</v>
      </c>
      <c r="V16" s="22" t="s">
        <v>337</v>
      </c>
      <c r="W16" s="22" t="s">
        <v>320</v>
      </c>
      <c r="X16" s="22" t="s">
        <v>81</v>
      </c>
      <c r="Y16" s="22" t="s">
        <v>339</v>
      </c>
      <c r="Z16" s="22" t="s">
        <v>338</v>
      </c>
      <c r="AA16" s="22" t="s">
        <v>337</v>
      </c>
      <c r="AB16" s="22" t="s">
        <v>320</v>
      </c>
      <c r="AC16" s="22" t="s">
        <v>81</v>
      </c>
      <c r="AE16" s="22" t="s">
        <v>339</v>
      </c>
      <c r="AF16" s="22" t="s">
        <v>338</v>
      </c>
      <c r="AG16" s="22" t="s">
        <v>337</v>
      </c>
      <c r="AH16" s="22" t="s">
        <v>320</v>
      </c>
      <c r="AI16" s="22" t="s">
        <v>81</v>
      </c>
    </row>
    <row r="17" spans="1:35" hidden="1" x14ac:dyDescent="0.35">
      <c r="A17" s="35" t="str">
        <f>IF('Startovní listina'!A91="","",'Startovní listina'!A91)</f>
        <v>75</v>
      </c>
      <c r="B17" s="36" t="str">
        <f>IF('Startovní listina'!B91="","",'Startovní listina'!B91)</f>
        <v/>
      </c>
      <c r="C17" s="37" t="str">
        <f>IF('Startovní listina'!D91="","",'Startovní listina'!D91)</f>
        <v/>
      </c>
      <c r="D17" s="37" t="str">
        <f>IF('Startovní listina'!E91="","",'Startovní listina'!E91)</f>
        <v/>
      </c>
      <c r="E17" s="62" t="str">
        <f>IF('Startovní listina'!F91="","",'Startovní listina'!F91)</f>
        <v/>
      </c>
      <c r="F17" s="160"/>
      <c r="G17" s="162"/>
      <c r="H17" s="64" t="str">
        <f>IF(F17="","",IF(F17&gt;=90,"V",IF(F17&gt;=80,"VD",IF(F17&gt;=70,"D",IF(F17&gt;=60,"OB","NEOB")))))</f>
        <v/>
      </c>
      <c r="I17" s="70" t="str">
        <f>IF($I$10="Celkové",IF(F17="","",RANK(AD17,$AD$17:$AD$116,0)),IF(F17="","",IF(S17="RO3_1. START",RANK(T17,$T$17:$T$116,0),IF(S17="RO2_1. START",RANK(U17,$U$17:$U$116,0),IF(S17="RO1_1. START",RANK(V17,$V$17:$V$116,0),IF(S17="RO-V_1. START",RANK(W17,$W$17:$W$116,0),IF(S17="RO-Z_1. START",RANK(X17,$X$17:$X$116,0),IF(S17="RO3_2. START",RANK(Y17,$Y$17:$Y$116,0),IF(S17="RO2_2. START",RANK(Z17,$Z$17:$Z$116,0),IF(S17="RO1_2. START",RANK(AA17,$AA$17:$AA$116,0),IF(S17="RO-V_2. START",RANK(AB17,$AB$17:$AB$116,0),IF(S17="RO-Z_2. START",RANK(AC17,$AC$17:$AC$116,0),""))))))))))))</f>
        <v/>
      </c>
      <c r="J17" s="107" t="str">
        <f>IF('Startovní listina'!H91="","",'Startovní listina'!H91)</f>
        <v/>
      </c>
      <c r="K17" s="112" t="str">
        <f>IF('Startovní listina'!I91="","",'Startovní listina'!I91)</f>
        <v/>
      </c>
      <c r="L17" s="113"/>
      <c r="M17" s="168"/>
      <c r="N17" s="172" t="str">
        <f>IF(J17="1. START",SUMIF($R$17:$R$116,R17,$F$17:$F$116),"")</f>
        <v/>
      </c>
      <c r="O17" s="173" t="str">
        <f>IF(J17="1. START",SUMIF($R$17:$R$116,R17,$G$17:$G$116),"")</f>
        <v/>
      </c>
      <c r="P17" s="174" t="str">
        <f>IF(N17="","",IF(E17="RO3",RANK(AE17,$AE$17:$AE$116,0),IF(E17="RO2",RANK(AF17,$AF$17:$AF$116,0),IF(E17="RO1",RANK(AG17,$AG$17:$AG$116,0),IF(E17="RO-Z",RANK(AI17,$AI$17:$AI$116,0),IF(E17="RO-V",RANK(AH17,$AH$17:$AH$116,0),""))))))</f>
        <v/>
      </c>
      <c r="R17" s="22" t="str">
        <f t="shared" ref="R17:R81" si="0">CONCATENATE(B17,"_",C17,"_",E17)</f>
        <v>__</v>
      </c>
      <c r="S17" s="22" t="str">
        <f>CONCATENATE(E17,"_",J17)</f>
        <v>_</v>
      </c>
      <c r="T17" s="22" t="str">
        <f t="shared" ref="T17:T48" si="1">IF($S17="RO3_1. START",$F17-$G17,"")</f>
        <v/>
      </c>
      <c r="U17" s="22" t="str">
        <f t="shared" ref="U17:U48" si="2">IF($S17="RO2_1. START",$F17-$G17,"")</f>
        <v/>
      </c>
      <c r="V17" s="22" t="str">
        <f t="shared" ref="V17:V48" si="3">IF($S17="RO1_1. START",$F17-$G17,"")</f>
        <v/>
      </c>
      <c r="W17" s="22" t="str">
        <f t="shared" ref="W17:W48" si="4">IF($S17="RO-V_1. START",$F17-$G17,"")</f>
        <v/>
      </c>
      <c r="X17" s="22" t="str">
        <f t="shared" ref="X17:X48" si="5">IF($S17="RO-Z_1. START",$F17-$G17,"")</f>
        <v/>
      </c>
      <c r="Y17" s="22" t="str">
        <f t="shared" ref="Y17:Y48" si="6">IF($S17="RO3_2. START",$F17-$G17,"")</f>
        <v/>
      </c>
      <c r="Z17" s="22" t="str">
        <f t="shared" ref="Z17:Z48" si="7">IF($S17="RO2_2. START",$F17-$G17,"")</f>
        <v/>
      </c>
      <c r="AA17" s="22" t="str">
        <f t="shared" ref="AA17:AA48" si="8">IF($S17="RO1_2. START",$F17-$G17,"")</f>
        <v/>
      </c>
      <c r="AB17" s="22" t="str">
        <f t="shared" ref="AB17:AB48" si="9">IF($S17="RO-V_2. START",$F17-$G17,"")</f>
        <v/>
      </c>
      <c r="AC17" s="22" t="str">
        <f t="shared" ref="AC17:AC48" si="10">IF($S17="RO-Z_2. START",$F17-$G17,"")</f>
        <v/>
      </c>
      <c r="AD17" s="98" t="str">
        <f t="shared" ref="AD17:AD48" si="11">IF(F17="","",F17-G17)</f>
        <v/>
      </c>
      <c r="AE17" s="22" t="str">
        <f t="shared" ref="AE17:AE48" si="12">IFERROR(IF($E17="RO3",$N17-$O17,""),"")</f>
        <v/>
      </c>
      <c r="AF17" s="22" t="str">
        <f t="shared" ref="AF17:AF48" si="13">IFERROR(IF($E17="RO2",$N17-$O17,""),"")</f>
        <v/>
      </c>
      <c r="AG17" s="22" t="str">
        <f t="shared" ref="AG17:AG48" si="14">IFERROR(IF($E17="RO1",$N17-$O17,""),"")</f>
        <v/>
      </c>
      <c r="AH17" s="22" t="str">
        <f t="shared" ref="AH17:AH48" si="15">IFERROR(IF($E17="RO-V",$N17-$O17,""),"")</f>
        <v/>
      </c>
      <c r="AI17" s="22" t="str">
        <f t="shared" ref="AI17:AI48" si="16">IFERROR(IF($E17="RO-Z",$N17-$O17,""),"")</f>
        <v/>
      </c>
    </row>
    <row r="18" spans="1:35" hidden="1" x14ac:dyDescent="0.35">
      <c r="A18" s="38" t="str">
        <f>IF('Startovní listina'!A92="","",'Startovní listina'!A92)</f>
        <v>76</v>
      </c>
      <c r="B18" s="39" t="str">
        <f>IF('Startovní listina'!B92="","",'Startovní listina'!B92)</f>
        <v/>
      </c>
      <c r="C18" s="39" t="str">
        <f>IF('Startovní listina'!D92="","",'Startovní listina'!D92)</f>
        <v/>
      </c>
      <c r="D18" s="39" t="str">
        <f>IF('Startovní listina'!E92="","",'Startovní listina'!E92)</f>
        <v/>
      </c>
      <c r="E18" s="63" t="str">
        <f>IF('Startovní listina'!F92="","",'Startovní listina'!F92)</f>
        <v/>
      </c>
      <c r="F18" s="161"/>
      <c r="G18" s="162"/>
      <c r="H18" s="64" t="str">
        <f>IF(F18="","",IF(F18&gt;=90,"V",IF(F18&gt;=80,"VD",IF(F18&gt;=70,"D",IF(F18&gt;=60,"OB","NEOB")))))</f>
        <v/>
      </c>
      <c r="I18" s="39" t="str">
        <f>IF($I$10="Celkové",IF(F18="","",RANK(AD18,$AD$17:$AD$116,0)),IF(F18="","",IF(S18="RO3_1. START",RANK(T18,$T$17:$T$116,0),IF(S18="RO2_1. START",RANK(U18,$U$17:$U$116,0),IF(S18="RO1_1. START",RANK(V18,$V$17:$V$116,0),IF(S18="RO-V_1. START",RANK(W18,$W$17:$W$116,0),IF(S18="RO-Z_1. START",RANK(X18,$X$17:$X$116,0),IF(S18="RO3_2. START",RANK(Y18,$Y$17:$Y$116,0),IF(S18="RO2_2. START",RANK(Z18,$Z$17:$Z$116,0),IF(S18="RO1_2. START",RANK(AA18,$AA$17:$AA$116,0),IF(S18="RO-V_2. START",RANK(AB18,$AB$17:$AB$116,0),IF(S18="RO-Z_2. START",RANK(AC18,$AC$17:$AC$116,0),""))))))))))))</f>
        <v/>
      </c>
      <c r="J18" s="107" t="str">
        <f>IF('Startovní listina'!H92="","",'Startovní listina'!H92)</f>
        <v/>
      </c>
      <c r="K18" s="112" t="str">
        <f>IF('Startovní listina'!I92="","",'Startovní listina'!I92)</f>
        <v/>
      </c>
      <c r="L18" s="113"/>
      <c r="M18" s="167"/>
      <c r="N18" s="172" t="str">
        <f>IF(J18="1. START",SUMIF($R$17:$R$116,R18,$F$17:$F$116),"")</f>
        <v/>
      </c>
      <c r="O18" s="173" t="str">
        <f>IF(J18="1. START",SUMIF($R$17:$R$116,R18,$G$17:$G$116),"")</f>
        <v/>
      </c>
      <c r="P18" s="174" t="str">
        <f>IF(N18="","",IF(E18="RO3",RANK(AE18,$AE$17:$AE$116,0),IF(E18="RO2",RANK(AF18,$AF$17:$AF$116,0),IF(E18="RO1",RANK(AG18,$AG$17:$AG$116,0),IF(E18="RO-Z",RANK(AI18,$AI$17:$AI$116,0),IF(E18="RO-V",RANK(AH18,$AH$17:$AH$116,0),""))))))</f>
        <v/>
      </c>
      <c r="R18" s="22" t="str">
        <f t="shared" si="0"/>
        <v>__</v>
      </c>
      <c r="S18" s="22" t="str">
        <f t="shared" ref="S18:S81" si="17">CONCATENATE(E18,"_",J18)</f>
        <v>_</v>
      </c>
      <c r="T18" s="22" t="str">
        <f t="shared" si="1"/>
        <v/>
      </c>
      <c r="U18" s="22" t="str">
        <f t="shared" si="2"/>
        <v/>
      </c>
      <c r="V18" s="22" t="str">
        <f t="shared" si="3"/>
        <v/>
      </c>
      <c r="W18" s="22" t="str">
        <f t="shared" si="4"/>
        <v/>
      </c>
      <c r="X18" s="22" t="str">
        <f t="shared" si="5"/>
        <v/>
      </c>
      <c r="Y18" s="22" t="str">
        <f t="shared" si="6"/>
        <v/>
      </c>
      <c r="Z18" s="22" t="str">
        <f t="shared" si="7"/>
        <v/>
      </c>
      <c r="AA18" s="22" t="str">
        <f t="shared" si="8"/>
        <v/>
      </c>
      <c r="AB18" s="22" t="str">
        <f t="shared" si="9"/>
        <v/>
      </c>
      <c r="AC18" s="22" t="str">
        <f t="shared" si="10"/>
        <v/>
      </c>
      <c r="AD18" s="98" t="str">
        <f t="shared" si="11"/>
        <v/>
      </c>
      <c r="AE18" s="22" t="str">
        <f t="shared" si="12"/>
        <v/>
      </c>
      <c r="AF18" s="22" t="str">
        <f t="shared" si="13"/>
        <v/>
      </c>
      <c r="AG18" s="22" t="str">
        <f t="shared" si="14"/>
        <v/>
      </c>
      <c r="AH18" s="22" t="str">
        <f t="shared" si="15"/>
        <v/>
      </c>
      <c r="AI18" s="22" t="str">
        <f t="shared" si="16"/>
        <v/>
      </c>
    </row>
    <row r="19" spans="1:35" hidden="1" x14ac:dyDescent="0.35">
      <c r="A19" s="38" t="str">
        <f>IF('Startovní listina'!A93="","",'Startovní listina'!A93)</f>
        <v>77</v>
      </c>
      <c r="B19" s="39" t="str">
        <f>IF('Startovní listina'!B93="","",'Startovní listina'!B93)</f>
        <v/>
      </c>
      <c r="C19" s="39" t="str">
        <f>IF('Startovní listina'!D93="","",'Startovní listina'!D93)</f>
        <v/>
      </c>
      <c r="D19" s="39" t="str">
        <f>IF('Startovní listina'!E93="","",'Startovní listina'!E93)</f>
        <v/>
      </c>
      <c r="E19" s="63" t="str">
        <f>IF('Startovní listina'!F93="","",'Startovní listina'!F93)</f>
        <v/>
      </c>
      <c r="F19" s="161"/>
      <c r="G19" s="162"/>
      <c r="H19" s="64" t="str">
        <f>IF(F19="","",IF(F19&gt;=90,"V",IF(F19&gt;=80,"VD",IF(F19&gt;=70,"D",IF(F19&gt;=60,"OB","NEOB")))))</f>
        <v/>
      </c>
      <c r="I19" s="39" t="str">
        <f>IF($I$10="Celkové",IF(F19="","",RANK(AD19,$AD$17:$AD$116,0)),IF(F19="","",IF(S19="RO3_1. START",RANK(T19,$T$17:$T$116,0),IF(S19="RO2_1. START",RANK(U19,$U$17:$U$116,0),IF(S19="RO1_1. START",RANK(V19,$V$17:$V$116,0),IF(S19="RO-V_1. START",RANK(W19,$W$17:$W$116,0),IF(S19="RO-Z_1. START",RANK(X19,$X$17:$X$116,0),IF(S19="RO3_2. START",RANK(Y19,$Y$17:$Y$116,0),IF(S19="RO2_2. START",RANK(Z19,$Z$17:$Z$116,0),IF(S19="RO1_2. START",RANK(AA19,$AA$17:$AA$116,0),IF(S19="RO-V_2. START",RANK(AB19,$AB$17:$AB$116,0),IF(S19="RO-Z_2. START",RANK(AC19,$AC$17:$AC$116,0),""))))))))))))</f>
        <v/>
      </c>
      <c r="J19" s="107" t="str">
        <f>IF('Startovní listina'!H93="","",'Startovní listina'!H93)</f>
        <v/>
      </c>
      <c r="K19" s="112" t="str">
        <f>IF('Startovní listina'!I93="","",'Startovní listina'!I93)</f>
        <v/>
      </c>
      <c r="L19" s="113"/>
      <c r="M19" s="167"/>
      <c r="N19" s="172" t="str">
        <f>IF(J19="1. START",SUMIF($R$17:$R$116,R19,$F$17:$F$116),"")</f>
        <v/>
      </c>
      <c r="O19" s="173" t="str">
        <f>IF(J19="1. START",SUMIF($R$17:$R$116,R19,$G$17:$G$116),"")</f>
        <v/>
      </c>
      <c r="P19" s="174" t="str">
        <f>IF(N19="","",IF(E19="RO3",RANK(AE19,$AE$17:$AE$116,0),IF(E19="RO2",RANK(AF19,$AF$17:$AF$116,0),IF(E19="RO1",RANK(AG19,$AG$17:$AG$116,0),IF(E19="RO-Z",RANK(AI19,$AI$17:$AI$116,0),IF(E19="RO-V",RANK(AH19,$AH$17:$AH$116,0),""))))))</f>
        <v/>
      </c>
      <c r="R19" s="22" t="str">
        <f t="shared" si="0"/>
        <v>__</v>
      </c>
      <c r="S19" s="22" t="str">
        <f t="shared" si="17"/>
        <v>_</v>
      </c>
      <c r="T19" s="22" t="str">
        <f t="shared" si="1"/>
        <v/>
      </c>
      <c r="U19" s="22" t="str">
        <f t="shared" si="2"/>
        <v/>
      </c>
      <c r="V19" s="22" t="str">
        <f t="shared" si="3"/>
        <v/>
      </c>
      <c r="W19" s="22" t="str">
        <f t="shared" si="4"/>
        <v/>
      </c>
      <c r="X19" s="22" t="str">
        <f t="shared" si="5"/>
        <v/>
      </c>
      <c r="Y19" s="22" t="str">
        <f t="shared" si="6"/>
        <v/>
      </c>
      <c r="Z19" s="22" t="str">
        <f t="shared" si="7"/>
        <v/>
      </c>
      <c r="AA19" s="22" t="str">
        <f t="shared" si="8"/>
        <v/>
      </c>
      <c r="AB19" s="22" t="str">
        <f t="shared" si="9"/>
        <v/>
      </c>
      <c r="AC19" s="22" t="str">
        <f t="shared" si="10"/>
        <v/>
      </c>
      <c r="AD19" s="98" t="str">
        <f t="shared" si="11"/>
        <v/>
      </c>
      <c r="AE19" s="22" t="str">
        <f t="shared" si="12"/>
        <v/>
      </c>
      <c r="AF19" s="22" t="str">
        <f t="shared" si="13"/>
        <v/>
      </c>
      <c r="AG19" s="22" t="str">
        <f t="shared" si="14"/>
        <v/>
      </c>
      <c r="AH19" s="22" t="str">
        <f t="shared" si="15"/>
        <v/>
      </c>
      <c r="AI19" s="22" t="str">
        <f t="shared" si="16"/>
        <v/>
      </c>
    </row>
    <row r="20" spans="1:35" hidden="1" x14ac:dyDescent="0.35">
      <c r="A20" s="38" t="str">
        <f>IF('Startovní listina'!A94="","",'Startovní listina'!A94)</f>
        <v>78</v>
      </c>
      <c r="B20" s="39" t="str">
        <f>IF('Startovní listina'!B94="","",'Startovní listina'!B94)</f>
        <v/>
      </c>
      <c r="C20" s="39" t="str">
        <f>IF('Startovní listina'!D94="","",'Startovní listina'!D94)</f>
        <v/>
      </c>
      <c r="D20" s="39" t="str">
        <f>IF('Startovní listina'!E94="","",'Startovní listina'!E94)</f>
        <v/>
      </c>
      <c r="E20" s="63" t="str">
        <f>IF('Startovní listina'!F94="","",'Startovní listina'!F94)</f>
        <v/>
      </c>
      <c r="F20" s="161"/>
      <c r="G20" s="162"/>
      <c r="H20" s="64" t="str">
        <f>IF(F20="","",IF(F20&gt;=90,"V",IF(F20&gt;=80,"VD",IF(F20&gt;=70,"D",IF(F20&gt;=60,"OB","NEOB")))))</f>
        <v/>
      </c>
      <c r="I20" s="39" t="str">
        <f>IF($I$10="Celkové",IF(F20="","",RANK(AD20,$AD$17:$AD$116,0)),IF(F20="","",IF(S20="RO3_1. START",RANK(T20,$T$17:$T$116,0),IF(S20="RO2_1. START",RANK(U20,$U$17:$U$116,0),IF(S20="RO1_1. START",RANK(V20,$V$17:$V$116,0),IF(S20="RO-V_1. START",RANK(W20,$W$17:$W$116,0),IF(S20="RO-Z_1. START",RANK(X20,$X$17:$X$116,0),IF(S20="RO3_2. START",RANK(Y20,$Y$17:$Y$116,0),IF(S20="RO2_2. START",RANK(Z20,$Z$17:$Z$116,0),IF(S20="RO1_2. START",RANK(AA20,$AA$17:$AA$116,0),IF(S20="RO-V_2. START",RANK(AB20,$AB$17:$AB$116,0),IF(S20="RO-Z_2. START",RANK(AC20,$AC$17:$AC$116,0),""))))))))))))</f>
        <v/>
      </c>
      <c r="J20" s="107" t="str">
        <f>IF('Startovní listina'!H94="","",'Startovní listina'!H94)</f>
        <v/>
      </c>
      <c r="K20" s="112" t="str">
        <f>IF('Startovní listina'!I94="","",'Startovní listina'!I94)</f>
        <v/>
      </c>
      <c r="L20" s="113"/>
      <c r="M20" s="167"/>
      <c r="N20" s="172" t="str">
        <f>IF(J20="1. START",SUMIF($R$17:$R$116,R20,$F$17:$F$116),"")</f>
        <v/>
      </c>
      <c r="O20" s="173" t="str">
        <f>IF(J20="1. START",SUMIF($R$17:$R$116,R20,$G$17:$G$116),"")</f>
        <v/>
      </c>
      <c r="P20" s="174" t="str">
        <f>IF(N20="","",IF(E20="RO3",RANK(AE20,$AE$17:$AE$116,0),IF(E20="RO2",RANK(AF20,$AF$17:$AF$116,0),IF(E20="RO1",RANK(AG20,$AG$17:$AG$116,0),IF(E20="RO-Z",RANK(AI20,$AI$17:$AI$116,0),IF(E20="RO-V",RANK(AH20,$AH$17:$AH$116,0),""))))))</f>
        <v/>
      </c>
      <c r="R20" s="22" t="str">
        <f t="shared" si="0"/>
        <v>__</v>
      </c>
      <c r="S20" s="22" t="str">
        <f t="shared" si="17"/>
        <v>_</v>
      </c>
      <c r="T20" s="22" t="str">
        <f t="shared" si="1"/>
        <v/>
      </c>
      <c r="U20" s="22" t="str">
        <f t="shared" si="2"/>
        <v/>
      </c>
      <c r="V20" s="22" t="str">
        <f t="shared" si="3"/>
        <v/>
      </c>
      <c r="W20" s="22" t="str">
        <f t="shared" si="4"/>
        <v/>
      </c>
      <c r="X20" s="22" t="str">
        <f t="shared" si="5"/>
        <v/>
      </c>
      <c r="Y20" s="22" t="str">
        <f t="shared" si="6"/>
        <v/>
      </c>
      <c r="Z20" s="22" t="str">
        <f t="shared" si="7"/>
        <v/>
      </c>
      <c r="AA20" s="22" t="str">
        <f t="shared" si="8"/>
        <v/>
      </c>
      <c r="AB20" s="22" t="str">
        <f t="shared" si="9"/>
        <v/>
      </c>
      <c r="AC20" s="22" t="str">
        <f t="shared" si="10"/>
        <v/>
      </c>
      <c r="AD20" s="98" t="str">
        <f t="shared" si="11"/>
        <v/>
      </c>
      <c r="AE20" s="22" t="str">
        <f t="shared" si="12"/>
        <v/>
      </c>
      <c r="AF20" s="22" t="str">
        <f t="shared" si="13"/>
        <v/>
      </c>
      <c r="AG20" s="22" t="str">
        <f t="shared" si="14"/>
        <v/>
      </c>
      <c r="AH20" s="22" t="str">
        <f t="shared" si="15"/>
        <v/>
      </c>
      <c r="AI20" s="22" t="str">
        <f t="shared" si="16"/>
        <v/>
      </c>
    </row>
    <row r="21" spans="1:35" hidden="1" x14ac:dyDescent="0.35">
      <c r="A21" s="38" t="str">
        <f>IF('Startovní listina'!A95="","",'Startovní listina'!A95)</f>
        <v>79</v>
      </c>
      <c r="B21" s="39" t="str">
        <f>IF('Startovní listina'!B95="","",'Startovní listina'!B95)</f>
        <v/>
      </c>
      <c r="C21" s="39" t="str">
        <f>IF('Startovní listina'!D95="","",'Startovní listina'!D95)</f>
        <v/>
      </c>
      <c r="D21" s="39" t="str">
        <f>IF('Startovní listina'!E95="","",'Startovní listina'!E95)</f>
        <v/>
      </c>
      <c r="E21" s="63" t="str">
        <f>IF('Startovní listina'!F95="","",'Startovní listina'!F95)</f>
        <v/>
      </c>
      <c r="F21" s="161"/>
      <c r="G21" s="162"/>
      <c r="H21" s="64" t="str">
        <f>IF(F21="","",IF(F21&gt;=90,"V",IF(F21&gt;=80,"VD",IF(F21&gt;=70,"D",IF(F21&gt;=60,"OB","NEOB")))))</f>
        <v/>
      </c>
      <c r="I21" s="39" t="str">
        <f>IF($I$10="Celkové",IF(F21="","",RANK(AD21,$AD$17:$AD$116,0)),IF(F21="","",IF(S21="RO3_1. START",RANK(T21,$T$17:$T$116,0),IF(S21="RO2_1. START",RANK(U21,$U$17:$U$116,0),IF(S21="RO1_1. START",RANK(V21,$V$17:$V$116,0),IF(S21="RO-V_1. START",RANK(W21,$W$17:$W$116,0),IF(S21="RO-Z_1. START",RANK(X21,$X$17:$X$116,0),IF(S21="RO3_2. START",RANK(Y21,$Y$17:$Y$116,0),IF(S21="RO2_2. START",RANK(Z21,$Z$17:$Z$116,0),IF(S21="RO1_2. START",RANK(AA21,$AA$17:$AA$116,0),IF(S21="RO-V_2. START",RANK(AB21,$AB$17:$AB$116,0),IF(S21="RO-Z_2. START",RANK(AC21,$AC$17:$AC$116,0),""))))))))))))</f>
        <v/>
      </c>
      <c r="J21" s="107" t="str">
        <f>IF('Startovní listina'!H95="","",'Startovní listina'!H95)</f>
        <v/>
      </c>
      <c r="K21" s="112" t="str">
        <f>IF('Startovní listina'!I95="","",'Startovní listina'!I95)</f>
        <v/>
      </c>
      <c r="L21" s="113"/>
      <c r="M21" s="167"/>
      <c r="N21" s="172" t="str">
        <f>IF(J21="1. START",SUMIF($R$17:$R$116,R21,$F$17:$F$116),"")</f>
        <v/>
      </c>
      <c r="O21" s="173" t="str">
        <f>IF(J21="1. START",SUMIF($R$17:$R$116,R21,$G$17:$G$116),"")</f>
        <v/>
      </c>
      <c r="P21" s="174" t="str">
        <f>IF(N21="","",IF(E21="RO3",RANK(AE21,$AE$17:$AE$116,0),IF(E21="RO2",RANK(AF21,$AF$17:$AF$116,0),IF(E21="RO1",RANK(AG21,$AG$17:$AG$116,0),IF(E21="RO-Z",RANK(AI21,$AI$17:$AI$116,0),IF(E21="RO-V",RANK(AH21,$AH$17:$AH$116,0),""))))))</f>
        <v/>
      </c>
      <c r="R21" s="22" t="str">
        <f t="shared" si="0"/>
        <v>__</v>
      </c>
      <c r="S21" s="22" t="str">
        <f t="shared" si="17"/>
        <v>_</v>
      </c>
      <c r="T21" s="22" t="str">
        <f t="shared" si="1"/>
        <v/>
      </c>
      <c r="U21" s="22" t="str">
        <f t="shared" si="2"/>
        <v/>
      </c>
      <c r="V21" s="22" t="str">
        <f t="shared" si="3"/>
        <v/>
      </c>
      <c r="W21" s="22" t="str">
        <f t="shared" si="4"/>
        <v/>
      </c>
      <c r="X21" s="22" t="str">
        <f t="shared" si="5"/>
        <v/>
      </c>
      <c r="Y21" s="22" t="str">
        <f t="shared" si="6"/>
        <v/>
      </c>
      <c r="Z21" s="22" t="str">
        <f t="shared" si="7"/>
        <v/>
      </c>
      <c r="AA21" s="22" t="str">
        <f t="shared" si="8"/>
        <v/>
      </c>
      <c r="AB21" s="22" t="str">
        <f t="shared" si="9"/>
        <v/>
      </c>
      <c r="AC21" s="22" t="str">
        <f t="shared" si="10"/>
        <v/>
      </c>
      <c r="AD21" s="98" t="str">
        <f t="shared" si="11"/>
        <v/>
      </c>
      <c r="AE21" s="22" t="str">
        <f t="shared" si="12"/>
        <v/>
      </c>
      <c r="AF21" s="22" t="str">
        <f t="shared" si="13"/>
        <v/>
      </c>
      <c r="AG21" s="22" t="str">
        <f t="shared" si="14"/>
        <v/>
      </c>
      <c r="AH21" s="22" t="str">
        <f t="shared" si="15"/>
        <v/>
      </c>
      <c r="AI21" s="22" t="str">
        <f t="shared" si="16"/>
        <v/>
      </c>
    </row>
    <row r="22" spans="1:35" hidden="1" x14ac:dyDescent="0.35">
      <c r="A22" s="38" t="str">
        <f>IF('Startovní listina'!A96="","",'Startovní listina'!A96)</f>
        <v>80</v>
      </c>
      <c r="B22" s="39" t="str">
        <f>IF('Startovní listina'!B96="","",'Startovní listina'!B96)</f>
        <v/>
      </c>
      <c r="C22" s="39" t="str">
        <f>IF('Startovní listina'!D96="","",'Startovní listina'!D96)</f>
        <v/>
      </c>
      <c r="D22" s="39" t="str">
        <f>IF('Startovní listina'!E96="","",'Startovní listina'!E96)</f>
        <v/>
      </c>
      <c r="E22" s="63" t="str">
        <f>IF('Startovní listina'!F96="","",'Startovní listina'!F96)</f>
        <v/>
      </c>
      <c r="F22" s="161"/>
      <c r="G22" s="162"/>
      <c r="H22" s="64" t="str">
        <f>IF(F22="","",IF(F22&gt;=90,"V",IF(F22&gt;=80,"VD",IF(F22&gt;=70,"D",IF(F22&gt;=60,"OB","NEOB")))))</f>
        <v/>
      </c>
      <c r="I22" s="39" t="str">
        <f>IF($I$10="Celkové",IF(F22="","",RANK(AD22,$AD$17:$AD$116,0)),IF(F22="","",IF(S22="RO3_1. START",RANK(T22,$T$17:$T$116,0),IF(S22="RO2_1. START",RANK(U22,$U$17:$U$116,0),IF(S22="RO1_1. START",RANK(V22,$V$17:$V$116,0),IF(S22="RO-V_1. START",RANK(W22,$W$17:$W$116,0),IF(S22="RO-Z_1. START",RANK(X22,$X$17:$X$116,0),IF(S22="RO3_2. START",RANK(Y22,$Y$17:$Y$116,0),IF(S22="RO2_2. START",RANK(Z22,$Z$17:$Z$116,0),IF(S22="RO1_2. START",RANK(AA22,$AA$17:$AA$116,0),IF(S22="RO-V_2. START",RANK(AB22,$AB$17:$AB$116,0),IF(S22="RO-Z_2. START",RANK(AC22,$AC$17:$AC$116,0),""))))))))))))</f>
        <v/>
      </c>
      <c r="J22" s="107" t="str">
        <f>IF('Startovní listina'!H96="","",'Startovní listina'!H96)</f>
        <v/>
      </c>
      <c r="K22" s="112" t="str">
        <f>IF('Startovní listina'!I96="","",'Startovní listina'!I96)</f>
        <v/>
      </c>
      <c r="L22" s="113"/>
      <c r="M22" s="167"/>
      <c r="N22" s="172" t="str">
        <f>IF(J22="1. START",SUMIF($R$17:$R$116,R22,$F$17:$F$116),"")</f>
        <v/>
      </c>
      <c r="O22" s="173" t="str">
        <f>IF(J22="1. START",SUMIF($R$17:$R$116,R22,$G$17:$G$116),"")</f>
        <v/>
      </c>
      <c r="P22" s="174" t="str">
        <f>IF(N22="","",IF(E22="RO3",RANK(AE22,$AE$17:$AE$116,0),IF(E22="RO2",RANK(AF22,$AF$17:$AF$116,0),IF(E22="RO1",RANK(AG22,$AG$17:$AG$116,0),IF(E22="RO-Z",RANK(AI22,$AI$17:$AI$116,0),IF(E22="RO-V",RANK(AH22,$AH$17:$AH$116,0),""))))))</f>
        <v/>
      </c>
      <c r="R22" s="22" t="str">
        <f t="shared" si="0"/>
        <v>__</v>
      </c>
      <c r="S22" s="22" t="str">
        <f t="shared" si="17"/>
        <v>_</v>
      </c>
      <c r="T22" s="22" t="str">
        <f t="shared" si="1"/>
        <v/>
      </c>
      <c r="U22" s="22" t="str">
        <f t="shared" si="2"/>
        <v/>
      </c>
      <c r="V22" s="22" t="str">
        <f t="shared" si="3"/>
        <v/>
      </c>
      <c r="W22" s="22" t="str">
        <f t="shared" si="4"/>
        <v/>
      </c>
      <c r="X22" s="22" t="str">
        <f t="shared" si="5"/>
        <v/>
      </c>
      <c r="Y22" s="22" t="str">
        <f t="shared" si="6"/>
        <v/>
      </c>
      <c r="Z22" s="22" t="str">
        <f t="shared" si="7"/>
        <v/>
      </c>
      <c r="AA22" s="22" t="str">
        <f t="shared" si="8"/>
        <v/>
      </c>
      <c r="AB22" s="22" t="str">
        <f t="shared" si="9"/>
        <v/>
      </c>
      <c r="AC22" s="22" t="str">
        <f t="shared" si="10"/>
        <v/>
      </c>
      <c r="AD22" s="98" t="str">
        <f t="shared" si="11"/>
        <v/>
      </c>
      <c r="AE22" s="22" t="str">
        <f t="shared" si="12"/>
        <v/>
      </c>
      <c r="AF22" s="22" t="str">
        <f t="shared" si="13"/>
        <v/>
      </c>
      <c r="AG22" s="22" t="str">
        <f t="shared" si="14"/>
        <v/>
      </c>
      <c r="AH22" s="22" t="str">
        <f t="shared" si="15"/>
        <v/>
      </c>
      <c r="AI22" s="22" t="str">
        <f t="shared" si="16"/>
        <v/>
      </c>
    </row>
    <row r="23" spans="1:35" hidden="1" x14ac:dyDescent="0.35">
      <c r="A23" s="38" t="str">
        <f>IF('Startovní listina'!A97="","",'Startovní listina'!A97)</f>
        <v>81</v>
      </c>
      <c r="B23" s="39" t="str">
        <f>IF('Startovní listina'!B97="","",'Startovní listina'!B97)</f>
        <v/>
      </c>
      <c r="C23" s="39" t="str">
        <f>IF('Startovní listina'!D97="","",'Startovní listina'!D97)</f>
        <v/>
      </c>
      <c r="D23" s="39" t="str">
        <f>IF('Startovní listina'!E97="","",'Startovní listina'!E97)</f>
        <v/>
      </c>
      <c r="E23" s="63" t="str">
        <f>IF('Startovní listina'!F97="","",'Startovní listina'!F97)</f>
        <v/>
      </c>
      <c r="F23" s="161"/>
      <c r="G23" s="162"/>
      <c r="H23" s="64" t="str">
        <f>IF(F23="","",IF(F23&gt;=90,"V",IF(F23&gt;=80,"VD",IF(F23&gt;=70,"D",IF(F23&gt;=60,"OB","NEOB")))))</f>
        <v/>
      </c>
      <c r="I23" s="39" t="str">
        <f>IF($I$10="Celkové",IF(F23="","",RANK(AD23,$AD$17:$AD$116,0)),IF(F23="","",IF(S23="RO3_1. START",RANK(T23,$T$17:$T$116,0),IF(S23="RO2_1. START",RANK(U23,$U$17:$U$116,0),IF(S23="RO1_1. START",RANK(V23,$V$17:$V$116,0),IF(S23="RO-V_1. START",RANK(W23,$W$17:$W$116,0),IF(S23="RO-Z_1. START",RANK(X23,$X$17:$X$116,0),IF(S23="RO3_2. START",RANK(Y23,$Y$17:$Y$116,0),IF(S23="RO2_2. START",RANK(Z23,$Z$17:$Z$116,0),IF(S23="RO1_2. START",RANK(AA23,$AA$17:$AA$116,0),IF(S23="RO-V_2. START",RANK(AB23,$AB$17:$AB$116,0),IF(S23="RO-Z_2. START",RANK(AC23,$AC$17:$AC$116,0),""))))))))))))</f>
        <v/>
      </c>
      <c r="J23" s="107" t="str">
        <f>IF('Startovní listina'!H97="","",'Startovní listina'!H97)</f>
        <v/>
      </c>
      <c r="K23" s="112" t="str">
        <f>IF('Startovní listina'!I97="","",'Startovní listina'!I97)</f>
        <v/>
      </c>
      <c r="L23" s="113"/>
      <c r="M23" s="167"/>
      <c r="N23" s="172" t="str">
        <f>IF(J23="1. START",SUMIF($R$17:$R$116,R23,$F$17:$F$116),"")</f>
        <v/>
      </c>
      <c r="O23" s="173" t="str">
        <f>IF(J23="1. START",SUMIF($R$17:$R$116,R23,$G$17:$G$116),"")</f>
        <v/>
      </c>
      <c r="P23" s="174" t="str">
        <f>IF(N23="","",IF(E23="RO3",RANK(AE23,$AE$17:$AE$116,0),IF(E23="RO2",RANK(AF23,$AF$17:$AF$116,0),IF(E23="RO1",RANK(AG23,$AG$17:$AG$116,0),IF(E23="RO-Z",RANK(AI23,$AI$17:$AI$116,0),IF(E23="RO-V",RANK(AH23,$AH$17:$AH$116,0),""))))))</f>
        <v/>
      </c>
      <c r="R23" s="22" t="str">
        <f t="shared" si="0"/>
        <v>__</v>
      </c>
      <c r="S23" s="22" t="str">
        <f t="shared" si="17"/>
        <v>_</v>
      </c>
      <c r="T23" s="22" t="str">
        <f t="shared" si="1"/>
        <v/>
      </c>
      <c r="U23" s="22" t="str">
        <f t="shared" si="2"/>
        <v/>
      </c>
      <c r="V23" s="22" t="str">
        <f t="shared" si="3"/>
        <v/>
      </c>
      <c r="W23" s="22" t="str">
        <f t="shared" si="4"/>
        <v/>
      </c>
      <c r="X23" s="22" t="str">
        <f t="shared" si="5"/>
        <v/>
      </c>
      <c r="Y23" s="22" t="str">
        <f t="shared" si="6"/>
        <v/>
      </c>
      <c r="Z23" s="22" t="str">
        <f t="shared" si="7"/>
        <v/>
      </c>
      <c r="AA23" s="22" t="str">
        <f t="shared" si="8"/>
        <v/>
      </c>
      <c r="AB23" s="22" t="str">
        <f t="shared" si="9"/>
        <v/>
      </c>
      <c r="AC23" s="22" t="str">
        <f t="shared" si="10"/>
        <v/>
      </c>
      <c r="AD23" s="98" t="str">
        <f t="shared" si="11"/>
        <v/>
      </c>
      <c r="AE23" s="22" t="str">
        <f t="shared" si="12"/>
        <v/>
      </c>
      <c r="AF23" s="22" t="str">
        <f t="shared" si="13"/>
        <v/>
      </c>
      <c r="AG23" s="22" t="str">
        <f t="shared" si="14"/>
        <v/>
      </c>
      <c r="AH23" s="22" t="str">
        <f t="shared" si="15"/>
        <v/>
      </c>
      <c r="AI23" s="22" t="str">
        <f t="shared" si="16"/>
        <v/>
      </c>
    </row>
    <row r="24" spans="1:35" hidden="1" x14ac:dyDescent="0.35">
      <c r="A24" s="38" t="str">
        <f>IF('Startovní listina'!A98="","",'Startovní listina'!A98)</f>
        <v>82</v>
      </c>
      <c r="B24" s="39" t="str">
        <f>IF('Startovní listina'!B98="","",'Startovní listina'!B98)</f>
        <v/>
      </c>
      <c r="C24" s="39" t="str">
        <f>IF('Startovní listina'!D98="","",'Startovní listina'!D98)</f>
        <v/>
      </c>
      <c r="D24" s="39" t="str">
        <f>IF('Startovní listina'!E98="","",'Startovní listina'!E98)</f>
        <v/>
      </c>
      <c r="E24" s="63" t="str">
        <f>IF('Startovní listina'!F98="","",'Startovní listina'!F98)</f>
        <v/>
      </c>
      <c r="F24" s="161"/>
      <c r="G24" s="162"/>
      <c r="H24" s="64" t="str">
        <f>IF(F24="","",IF(F24&gt;=90,"V",IF(F24&gt;=80,"VD",IF(F24&gt;=70,"D",IF(F24&gt;=60,"OB","NEOB")))))</f>
        <v/>
      </c>
      <c r="I24" s="39" t="str">
        <f>IF($I$10="Celkové",IF(F24="","",RANK(AD24,$AD$17:$AD$116,0)),IF(F24="","",IF(S24="RO3_1. START",RANK(T24,$T$17:$T$116,0),IF(S24="RO2_1. START",RANK(U24,$U$17:$U$116,0),IF(S24="RO1_1. START",RANK(V24,$V$17:$V$116,0),IF(S24="RO-V_1. START",RANK(W24,$W$17:$W$116,0),IF(S24="RO-Z_1. START",RANK(X24,$X$17:$X$116,0),IF(S24="RO3_2. START",RANK(Y24,$Y$17:$Y$116,0),IF(S24="RO2_2. START",RANK(Z24,$Z$17:$Z$116,0),IF(S24="RO1_2. START",RANK(AA24,$AA$17:$AA$116,0),IF(S24="RO-V_2. START",RANK(AB24,$AB$17:$AB$116,0),IF(S24="RO-Z_2. START",RANK(AC24,$AC$17:$AC$116,0),""))))))))))))</f>
        <v/>
      </c>
      <c r="J24" s="107" t="str">
        <f>IF('Startovní listina'!H98="","",'Startovní listina'!H98)</f>
        <v/>
      </c>
      <c r="K24" s="112" t="str">
        <f>IF('Startovní listina'!I98="","",'Startovní listina'!I98)</f>
        <v/>
      </c>
      <c r="L24" s="113"/>
      <c r="M24" s="167"/>
      <c r="N24" s="172" t="str">
        <f>IF(J24="1. START",SUMIF($R$17:$R$116,R24,$F$17:$F$116),"")</f>
        <v/>
      </c>
      <c r="O24" s="173" t="str">
        <f>IF(J24="1. START",SUMIF($R$17:$R$116,R24,$G$17:$G$116),"")</f>
        <v/>
      </c>
      <c r="P24" s="174" t="str">
        <f>IF(N24="","",IF(E24="RO3",RANK(AE24,$AE$17:$AE$116,0),IF(E24="RO2",RANK(AF24,$AF$17:$AF$116,0),IF(E24="RO1",RANK(AG24,$AG$17:$AG$116,0),IF(E24="RO-Z",RANK(AI24,$AI$17:$AI$116,0),IF(E24="RO-V",RANK(AH24,$AH$17:$AH$116,0),""))))))</f>
        <v/>
      </c>
      <c r="R24" s="22" t="str">
        <f t="shared" si="0"/>
        <v>__</v>
      </c>
      <c r="S24" s="22" t="str">
        <f t="shared" si="17"/>
        <v>_</v>
      </c>
      <c r="T24" s="22" t="str">
        <f t="shared" si="1"/>
        <v/>
      </c>
      <c r="U24" s="22" t="str">
        <f t="shared" si="2"/>
        <v/>
      </c>
      <c r="V24" s="22" t="str">
        <f t="shared" si="3"/>
        <v/>
      </c>
      <c r="W24" s="22" t="str">
        <f t="shared" si="4"/>
        <v/>
      </c>
      <c r="X24" s="22" t="str">
        <f t="shared" si="5"/>
        <v/>
      </c>
      <c r="Y24" s="22" t="str">
        <f t="shared" si="6"/>
        <v/>
      </c>
      <c r="Z24" s="22" t="str">
        <f t="shared" si="7"/>
        <v/>
      </c>
      <c r="AA24" s="22" t="str">
        <f t="shared" si="8"/>
        <v/>
      </c>
      <c r="AB24" s="22" t="str">
        <f t="shared" si="9"/>
        <v/>
      </c>
      <c r="AC24" s="22" t="str">
        <f t="shared" si="10"/>
        <v/>
      </c>
      <c r="AD24" s="98" t="str">
        <f t="shared" si="11"/>
        <v/>
      </c>
      <c r="AE24" s="22" t="str">
        <f t="shared" si="12"/>
        <v/>
      </c>
      <c r="AF24" s="22" t="str">
        <f t="shared" si="13"/>
        <v/>
      </c>
      <c r="AG24" s="22" t="str">
        <f t="shared" si="14"/>
        <v/>
      </c>
      <c r="AH24" s="22" t="str">
        <f t="shared" si="15"/>
        <v/>
      </c>
      <c r="AI24" s="22" t="str">
        <f t="shared" si="16"/>
        <v/>
      </c>
    </row>
    <row r="25" spans="1:35" hidden="1" x14ac:dyDescent="0.35">
      <c r="A25" s="38" t="str">
        <f>IF('Startovní listina'!A99="","",'Startovní listina'!A99)</f>
        <v>83</v>
      </c>
      <c r="B25" s="39" t="str">
        <f>IF('Startovní listina'!B99="","",'Startovní listina'!B99)</f>
        <v/>
      </c>
      <c r="C25" s="39" t="str">
        <f>IF('Startovní listina'!D99="","",'Startovní listina'!D99)</f>
        <v/>
      </c>
      <c r="D25" s="39" t="str">
        <f>IF('Startovní listina'!E99="","",'Startovní listina'!E99)</f>
        <v/>
      </c>
      <c r="E25" s="63" t="str">
        <f>IF('Startovní listina'!F99="","",'Startovní listina'!F99)</f>
        <v/>
      </c>
      <c r="F25" s="161"/>
      <c r="G25" s="162"/>
      <c r="H25" s="64" t="str">
        <f>IF(F25="","",IF(F25&gt;=90,"V",IF(F25&gt;=80,"VD",IF(F25&gt;=70,"D",IF(F25&gt;=60,"OB","NEOB")))))</f>
        <v/>
      </c>
      <c r="I25" s="39" t="str">
        <f>IF($I$10="Celkové",IF(F25="","",RANK(AD25,$AD$17:$AD$116,0)),IF(F25="","",IF(S25="RO3_1. START",RANK(T25,$T$17:$T$116,0),IF(S25="RO2_1. START",RANK(U25,$U$17:$U$116,0),IF(S25="RO1_1. START",RANK(V25,$V$17:$V$116,0),IF(S25="RO-V_1. START",RANK(W25,$W$17:$W$116,0),IF(S25="RO-Z_1. START",RANK(X25,$X$17:$X$116,0),IF(S25="RO3_2. START",RANK(Y25,$Y$17:$Y$116,0),IF(S25="RO2_2. START",RANK(Z25,$Z$17:$Z$116,0),IF(S25="RO1_2. START",RANK(AA25,$AA$17:$AA$116,0),IF(S25="RO-V_2. START",RANK(AB25,$AB$17:$AB$116,0),IF(S25="RO-Z_2. START",RANK(AC25,$AC$17:$AC$116,0),""))))))))))))</f>
        <v/>
      </c>
      <c r="J25" s="107" t="str">
        <f>IF('Startovní listina'!H99="","",'Startovní listina'!H99)</f>
        <v/>
      </c>
      <c r="K25" s="112" t="str">
        <f>IF('Startovní listina'!I99="","",'Startovní listina'!I99)</f>
        <v/>
      </c>
      <c r="L25" s="113"/>
      <c r="M25" s="167"/>
      <c r="N25" s="172" t="str">
        <f>IF(J25="1. START",SUMIF($R$17:$R$116,R25,$F$17:$F$116),"")</f>
        <v/>
      </c>
      <c r="O25" s="173" t="str">
        <f>IF(J25="1. START",SUMIF($R$17:$R$116,R25,$G$17:$G$116),"")</f>
        <v/>
      </c>
      <c r="P25" s="174" t="str">
        <f>IF(N25="","",IF(E25="RO3",RANK(AE25,$AE$17:$AE$116,0),IF(E25="RO2",RANK(AF25,$AF$17:$AF$116,0),IF(E25="RO1",RANK(AG25,$AG$17:$AG$116,0),IF(E25="RO-Z",RANK(AI25,$AI$17:$AI$116,0),IF(E25="RO-V",RANK(AH25,$AH$17:$AH$116,0),""))))))</f>
        <v/>
      </c>
      <c r="R25" s="22" t="str">
        <f t="shared" si="0"/>
        <v>__</v>
      </c>
      <c r="S25" s="22" t="str">
        <f t="shared" si="17"/>
        <v>_</v>
      </c>
      <c r="T25" s="22" t="str">
        <f t="shared" si="1"/>
        <v/>
      </c>
      <c r="U25" s="22" t="str">
        <f t="shared" si="2"/>
        <v/>
      </c>
      <c r="V25" s="22" t="str">
        <f t="shared" si="3"/>
        <v/>
      </c>
      <c r="W25" s="22" t="str">
        <f t="shared" si="4"/>
        <v/>
      </c>
      <c r="X25" s="22" t="str">
        <f t="shared" si="5"/>
        <v/>
      </c>
      <c r="Y25" s="22" t="str">
        <f t="shared" si="6"/>
        <v/>
      </c>
      <c r="Z25" s="22" t="str">
        <f t="shared" si="7"/>
        <v/>
      </c>
      <c r="AA25" s="22" t="str">
        <f t="shared" si="8"/>
        <v/>
      </c>
      <c r="AB25" s="22" t="str">
        <f t="shared" si="9"/>
        <v/>
      </c>
      <c r="AC25" s="22" t="str">
        <f t="shared" si="10"/>
        <v/>
      </c>
      <c r="AD25" s="98" t="str">
        <f t="shared" si="11"/>
        <v/>
      </c>
      <c r="AE25" s="22" t="str">
        <f t="shared" si="12"/>
        <v/>
      </c>
      <c r="AF25" s="22" t="str">
        <f t="shared" si="13"/>
        <v/>
      </c>
      <c r="AG25" s="22" t="str">
        <f t="shared" si="14"/>
        <v/>
      </c>
      <c r="AH25" s="22" t="str">
        <f t="shared" si="15"/>
        <v/>
      </c>
      <c r="AI25" s="22" t="str">
        <f t="shared" si="16"/>
        <v/>
      </c>
    </row>
    <row r="26" spans="1:35" hidden="1" x14ac:dyDescent="0.35">
      <c r="A26" s="38" t="str">
        <f>IF('Startovní listina'!A100="","",'Startovní listina'!A100)</f>
        <v>84</v>
      </c>
      <c r="B26" s="39" t="str">
        <f>IF('Startovní listina'!B100="","",'Startovní listina'!B100)</f>
        <v/>
      </c>
      <c r="C26" s="39" t="str">
        <f>IF('Startovní listina'!D100="","",'Startovní listina'!D100)</f>
        <v/>
      </c>
      <c r="D26" s="39" t="str">
        <f>IF('Startovní listina'!E100="","",'Startovní listina'!E100)</f>
        <v/>
      </c>
      <c r="E26" s="63" t="str">
        <f>IF('Startovní listina'!F100="","",'Startovní listina'!F100)</f>
        <v/>
      </c>
      <c r="F26" s="161"/>
      <c r="G26" s="162"/>
      <c r="H26" s="64" t="str">
        <f>IF(F26="","",IF(F26&gt;=90,"V",IF(F26&gt;=80,"VD",IF(F26&gt;=70,"D",IF(F26&gt;=60,"OB","NEOB")))))</f>
        <v/>
      </c>
      <c r="I26" s="39" t="str">
        <f>IF($I$10="Celkové",IF(F26="","",RANK(AD26,$AD$17:$AD$116,0)),IF(F26="","",IF(S26="RO3_1. START",RANK(T26,$T$17:$T$116,0),IF(S26="RO2_1. START",RANK(U26,$U$17:$U$116,0),IF(S26="RO1_1. START",RANK(V26,$V$17:$V$116,0),IF(S26="RO-V_1. START",RANK(W26,$W$17:$W$116,0),IF(S26="RO-Z_1. START",RANK(X26,$X$17:$X$116,0),IF(S26="RO3_2. START",RANK(Y26,$Y$17:$Y$116,0),IF(S26="RO2_2. START",RANK(Z26,$Z$17:$Z$116,0),IF(S26="RO1_2. START",RANK(AA26,$AA$17:$AA$116,0),IF(S26="RO-V_2. START",RANK(AB26,$AB$17:$AB$116,0),IF(S26="RO-Z_2. START",RANK(AC26,$AC$17:$AC$116,0),""))))))))))))</f>
        <v/>
      </c>
      <c r="J26" s="107" t="str">
        <f>IF('Startovní listina'!H100="","",'Startovní listina'!H100)</f>
        <v/>
      </c>
      <c r="K26" s="112" t="str">
        <f>IF('Startovní listina'!I100="","",'Startovní listina'!I100)</f>
        <v/>
      </c>
      <c r="L26" s="113"/>
      <c r="M26" s="167"/>
      <c r="N26" s="172" t="str">
        <f>IF(J26="1. START",SUMIF($R$17:$R$116,R26,$F$17:$F$116),"")</f>
        <v/>
      </c>
      <c r="O26" s="173" t="str">
        <f>IF(J26="1. START",SUMIF($R$17:$R$116,R26,$G$17:$G$116),"")</f>
        <v/>
      </c>
      <c r="P26" s="174" t="str">
        <f>IF(N26="","",IF(E26="RO3",RANK(AE26,$AE$17:$AE$116,0),IF(E26="RO2",RANK(AF26,$AF$17:$AF$116,0),IF(E26="RO1",RANK(AG26,$AG$17:$AG$116,0),IF(E26="RO-Z",RANK(AI26,$AI$17:$AI$116,0),IF(E26="RO-V",RANK(AH26,$AH$17:$AH$116,0),""))))))</f>
        <v/>
      </c>
      <c r="R26" s="22" t="str">
        <f t="shared" si="0"/>
        <v>__</v>
      </c>
      <c r="S26" s="22" t="str">
        <f t="shared" si="17"/>
        <v>_</v>
      </c>
      <c r="T26" s="22" t="str">
        <f t="shared" si="1"/>
        <v/>
      </c>
      <c r="U26" s="22" t="str">
        <f t="shared" si="2"/>
        <v/>
      </c>
      <c r="V26" s="22" t="str">
        <f t="shared" si="3"/>
        <v/>
      </c>
      <c r="W26" s="22" t="str">
        <f t="shared" si="4"/>
        <v/>
      </c>
      <c r="X26" s="22" t="str">
        <f t="shared" si="5"/>
        <v/>
      </c>
      <c r="Y26" s="22" t="str">
        <f t="shared" si="6"/>
        <v/>
      </c>
      <c r="Z26" s="22" t="str">
        <f t="shared" si="7"/>
        <v/>
      </c>
      <c r="AA26" s="22" t="str">
        <f t="shared" si="8"/>
        <v/>
      </c>
      <c r="AB26" s="22" t="str">
        <f t="shared" si="9"/>
        <v/>
      </c>
      <c r="AC26" s="22" t="str">
        <f t="shared" si="10"/>
        <v/>
      </c>
      <c r="AD26" s="98" t="str">
        <f t="shared" si="11"/>
        <v/>
      </c>
      <c r="AE26" s="22" t="str">
        <f t="shared" si="12"/>
        <v/>
      </c>
      <c r="AF26" s="22" t="str">
        <f t="shared" si="13"/>
        <v/>
      </c>
      <c r="AG26" s="22" t="str">
        <f t="shared" si="14"/>
        <v/>
      </c>
      <c r="AH26" s="22" t="str">
        <f t="shared" si="15"/>
        <v/>
      </c>
      <c r="AI26" s="22" t="str">
        <f t="shared" si="16"/>
        <v/>
      </c>
    </row>
    <row r="27" spans="1:35" hidden="1" x14ac:dyDescent="0.35">
      <c r="A27" s="38" t="str">
        <f>IF('Startovní listina'!A101="","",'Startovní listina'!A101)</f>
        <v>85</v>
      </c>
      <c r="B27" s="39" t="str">
        <f>IF('Startovní listina'!B101="","",'Startovní listina'!B101)</f>
        <v/>
      </c>
      <c r="C27" s="39" t="str">
        <f>IF('Startovní listina'!D101="","",'Startovní listina'!D101)</f>
        <v/>
      </c>
      <c r="D27" s="39" t="str">
        <f>IF('Startovní listina'!E101="","",'Startovní listina'!E101)</f>
        <v/>
      </c>
      <c r="E27" s="63" t="str">
        <f>IF('Startovní listina'!F101="","",'Startovní listina'!F101)</f>
        <v/>
      </c>
      <c r="F27" s="161"/>
      <c r="G27" s="162"/>
      <c r="H27" s="64" t="str">
        <f>IF(F27="","",IF(F27&gt;=90,"V",IF(F27&gt;=80,"VD",IF(F27&gt;=70,"D",IF(F27&gt;=60,"OB","NEOB")))))</f>
        <v/>
      </c>
      <c r="I27" s="39" t="str">
        <f>IF($I$10="Celkové",IF(F27="","",RANK(AD27,$AD$17:$AD$116,0)),IF(F27="","",IF(S27="RO3_1. START",RANK(T27,$T$17:$T$116,0),IF(S27="RO2_1. START",RANK(U27,$U$17:$U$116,0),IF(S27="RO1_1. START",RANK(V27,$V$17:$V$116,0),IF(S27="RO-V_1. START",RANK(W27,$W$17:$W$116,0),IF(S27="RO-Z_1. START",RANK(X27,$X$17:$X$116,0),IF(S27="RO3_2. START",RANK(Y27,$Y$17:$Y$116,0),IF(S27="RO2_2. START",RANK(Z27,$Z$17:$Z$116,0),IF(S27="RO1_2. START",RANK(AA27,$AA$17:$AA$116,0),IF(S27="RO-V_2. START",RANK(AB27,$AB$17:$AB$116,0),IF(S27="RO-Z_2. START",RANK(AC27,$AC$17:$AC$116,0),""))))))))))))</f>
        <v/>
      </c>
      <c r="J27" s="107" t="str">
        <f>IF('Startovní listina'!H101="","",'Startovní listina'!H101)</f>
        <v/>
      </c>
      <c r="K27" s="112" t="str">
        <f>IF('Startovní listina'!I101="","",'Startovní listina'!I101)</f>
        <v/>
      </c>
      <c r="L27" s="113"/>
      <c r="M27" s="167"/>
      <c r="N27" s="172" t="str">
        <f>IF(J27="1. START",SUMIF($R$17:$R$116,R27,$F$17:$F$116),"")</f>
        <v/>
      </c>
      <c r="O27" s="173" t="str">
        <f>IF(J27="1. START",SUMIF($R$17:$R$116,R27,$G$17:$G$116),"")</f>
        <v/>
      </c>
      <c r="P27" s="174" t="str">
        <f>IF(N27="","",IF(E27="RO3",RANK(AE27,$AE$17:$AE$116,0),IF(E27="RO2",RANK(AF27,$AF$17:$AF$116,0),IF(E27="RO1",RANK(AG27,$AG$17:$AG$116,0),IF(E27="RO-Z",RANK(AI27,$AI$17:$AI$116,0),IF(E27="RO-V",RANK(AH27,$AH$17:$AH$116,0),""))))))</f>
        <v/>
      </c>
      <c r="R27" s="22" t="str">
        <f t="shared" si="0"/>
        <v>__</v>
      </c>
      <c r="S27" s="22" t="str">
        <f t="shared" si="17"/>
        <v>_</v>
      </c>
      <c r="T27" s="22" t="str">
        <f t="shared" si="1"/>
        <v/>
      </c>
      <c r="U27" s="22" t="str">
        <f t="shared" si="2"/>
        <v/>
      </c>
      <c r="V27" s="22" t="str">
        <f t="shared" si="3"/>
        <v/>
      </c>
      <c r="W27" s="22" t="str">
        <f t="shared" si="4"/>
        <v/>
      </c>
      <c r="X27" s="22" t="str">
        <f t="shared" si="5"/>
        <v/>
      </c>
      <c r="Y27" s="22" t="str">
        <f t="shared" si="6"/>
        <v/>
      </c>
      <c r="Z27" s="22" t="str">
        <f t="shared" si="7"/>
        <v/>
      </c>
      <c r="AA27" s="22" t="str">
        <f t="shared" si="8"/>
        <v/>
      </c>
      <c r="AB27" s="22" t="str">
        <f t="shared" si="9"/>
        <v/>
      </c>
      <c r="AC27" s="22" t="str">
        <f t="shared" si="10"/>
        <v/>
      </c>
      <c r="AD27" s="98" t="str">
        <f t="shared" si="11"/>
        <v/>
      </c>
      <c r="AE27" s="22" t="str">
        <f t="shared" si="12"/>
        <v/>
      </c>
      <c r="AF27" s="22" t="str">
        <f t="shared" si="13"/>
        <v/>
      </c>
      <c r="AG27" s="22" t="str">
        <f t="shared" si="14"/>
        <v/>
      </c>
      <c r="AH27" s="22" t="str">
        <f t="shared" si="15"/>
        <v/>
      </c>
      <c r="AI27" s="22" t="str">
        <f t="shared" si="16"/>
        <v/>
      </c>
    </row>
    <row r="28" spans="1:35" hidden="1" x14ac:dyDescent="0.35">
      <c r="A28" s="38" t="str">
        <f>IF('Startovní listina'!A102="","",'Startovní listina'!A102)</f>
        <v>86</v>
      </c>
      <c r="B28" s="39" t="str">
        <f>IF('Startovní listina'!B102="","",'Startovní listina'!B102)</f>
        <v/>
      </c>
      <c r="C28" s="39" t="str">
        <f>IF('Startovní listina'!D102="","",'Startovní listina'!D102)</f>
        <v/>
      </c>
      <c r="D28" s="39" t="str">
        <f>IF('Startovní listina'!E102="","",'Startovní listina'!E102)</f>
        <v/>
      </c>
      <c r="E28" s="63" t="str">
        <f>IF('Startovní listina'!F102="","",'Startovní listina'!F102)</f>
        <v/>
      </c>
      <c r="F28" s="161"/>
      <c r="G28" s="162"/>
      <c r="H28" s="64" t="str">
        <f>IF(F28="","",IF(F28&gt;=90,"V",IF(F28&gt;=80,"VD",IF(F28&gt;=70,"D",IF(F28&gt;=60,"OB","NEOB")))))</f>
        <v/>
      </c>
      <c r="I28" s="39" t="str">
        <f>IF($I$10="Celkové",IF(F28="","",RANK(AD28,$AD$17:$AD$116,0)),IF(F28="","",IF(S28="RO3_1. START",RANK(T28,$T$17:$T$116,0),IF(S28="RO2_1. START",RANK(U28,$U$17:$U$116,0),IF(S28="RO1_1. START",RANK(V28,$V$17:$V$116,0),IF(S28="RO-V_1. START",RANK(W28,$W$17:$W$116,0),IF(S28="RO-Z_1. START",RANK(X28,$X$17:$X$116,0),IF(S28="RO3_2. START",RANK(Y28,$Y$17:$Y$116,0),IF(S28="RO2_2. START",RANK(Z28,$Z$17:$Z$116,0),IF(S28="RO1_2. START",RANK(AA28,$AA$17:$AA$116,0),IF(S28="RO-V_2. START",RANK(AB28,$AB$17:$AB$116,0),IF(S28="RO-Z_2. START",RANK(AC28,$AC$17:$AC$116,0),""))))))))))))</f>
        <v/>
      </c>
      <c r="J28" s="107" t="str">
        <f>IF('Startovní listina'!H102="","",'Startovní listina'!H102)</f>
        <v/>
      </c>
      <c r="K28" s="112" t="str">
        <f>IF('Startovní listina'!I102="","",'Startovní listina'!I102)</f>
        <v/>
      </c>
      <c r="L28" s="113"/>
      <c r="M28" s="167"/>
      <c r="N28" s="172" t="str">
        <f>IF(J28="1. START",SUMIF($R$17:$R$116,R28,$F$17:$F$116),"")</f>
        <v/>
      </c>
      <c r="O28" s="173" t="str">
        <f>IF(J28="1. START",SUMIF($R$17:$R$116,R28,$G$17:$G$116),"")</f>
        <v/>
      </c>
      <c r="P28" s="174" t="str">
        <f>IF(N28="","",IF(E28="RO3",RANK(AE28,$AE$17:$AE$116,0),IF(E28="RO2",RANK(AF28,$AF$17:$AF$116,0),IF(E28="RO1",RANK(AG28,$AG$17:$AG$116,0),IF(E28="RO-Z",RANK(AI28,$AI$17:$AI$116,0),IF(E28="RO-V",RANK(AH28,$AH$17:$AH$116,0),""))))))</f>
        <v/>
      </c>
      <c r="R28" s="22" t="str">
        <f t="shared" si="0"/>
        <v>__</v>
      </c>
      <c r="S28" s="22" t="str">
        <f t="shared" si="17"/>
        <v>_</v>
      </c>
      <c r="T28" s="22" t="str">
        <f t="shared" si="1"/>
        <v/>
      </c>
      <c r="U28" s="22" t="str">
        <f t="shared" si="2"/>
        <v/>
      </c>
      <c r="V28" s="22" t="str">
        <f t="shared" si="3"/>
        <v/>
      </c>
      <c r="W28" s="22" t="str">
        <f t="shared" si="4"/>
        <v/>
      </c>
      <c r="X28" s="22" t="str">
        <f t="shared" si="5"/>
        <v/>
      </c>
      <c r="Y28" s="22" t="str">
        <f t="shared" si="6"/>
        <v/>
      </c>
      <c r="Z28" s="22" t="str">
        <f t="shared" si="7"/>
        <v/>
      </c>
      <c r="AA28" s="22" t="str">
        <f t="shared" si="8"/>
        <v/>
      </c>
      <c r="AB28" s="22" t="str">
        <f t="shared" si="9"/>
        <v/>
      </c>
      <c r="AC28" s="22" t="str">
        <f t="shared" si="10"/>
        <v/>
      </c>
      <c r="AD28" s="98" t="str">
        <f t="shared" si="11"/>
        <v/>
      </c>
      <c r="AE28" s="22" t="str">
        <f t="shared" si="12"/>
        <v/>
      </c>
      <c r="AF28" s="22" t="str">
        <f t="shared" si="13"/>
        <v/>
      </c>
      <c r="AG28" s="22" t="str">
        <f t="shared" si="14"/>
        <v/>
      </c>
      <c r="AH28" s="22" t="str">
        <f t="shared" si="15"/>
        <v/>
      </c>
      <c r="AI28" s="22" t="str">
        <f t="shared" si="16"/>
        <v/>
      </c>
    </row>
    <row r="29" spans="1:35" hidden="1" x14ac:dyDescent="0.35">
      <c r="A29" s="38" t="str">
        <f>IF('Startovní listina'!A103="","",'Startovní listina'!A103)</f>
        <v>87</v>
      </c>
      <c r="B29" s="39" t="str">
        <f>IF('Startovní listina'!B103="","",'Startovní listina'!B103)</f>
        <v/>
      </c>
      <c r="C29" s="39" t="str">
        <f>IF('Startovní listina'!D103="","",'Startovní listina'!D103)</f>
        <v/>
      </c>
      <c r="D29" s="39" t="str">
        <f>IF('Startovní listina'!E103="","",'Startovní listina'!E103)</f>
        <v/>
      </c>
      <c r="E29" s="63" t="str">
        <f>IF('Startovní listina'!F103="","",'Startovní listina'!F103)</f>
        <v/>
      </c>
      <c r="F29" s="161"/>
      <c r="G29" s="162"/>
      <c r="H29" s="64" t="str">
        <f>IF(F29="","",IF(F29&gt;=90,"V",IF(F29&gt;=80,"VD",IF(F29&gt;=70,"D",IF(F29&gt;=60,"OB","NEOB")))))</f>
        <v/>
      </c>
      <c r="I29" s="39" t="str">
        <f>IF($I$10="Celkové",IF(F29="","",RANK(AD29,$AD$17:$AD$116,0)),IF(F29="","",IF(S29="RO3_1. START",RANK(T29,$T$17:$T$116,0),IF(S29="RO2_1. START",RANK(U29,$U$17:$U$116,0),IF(S29="RO1_1. START",RANK(V29,$V$17:$V$116,0),IF(S29="RO-V_1. START",RANK(W29,$W$17:$W$116,0),IF(S29="RO-Z_1. START",RANK(X29,$X$17:$X$116,0),IF(S29="RO3_2. START",RANK(Y29,$Y$17:$Y$116,0),IF(S29="RO2_2. START",RANK(Z29,$Z$17:$Z$116,0),IF(S29="RO1_2. START",RANK(AA29,$AA$17:$AA$116,0),IF(S29="RO-V_2. START",RANK(AB29,$AB$17:$AB$116,0),IF(S29="RO-Z_2. START",RANK(AC29,$AC$17:$AC$116,0),""))))))))))))</f>
        <v/>
      </c>
      <c r="J29" s="107" t="str">
        <f>IF('Startovní listina'!H103="","",'Startovní listina'!H103)</f>
        <v/>
      </c>
      <c r="K29" s="112" t="str">
        <f>IF('Startovní listina'!I103="","",'Startovní listina'!I103)</f>
        <v/>
      </c>
      <c r="L29" s="113"/>
      <c r="M29" s="167"/>
      <c r="N29" s="172" t="str">
        <f>IF(J29="1. START",SUMIF($R$17:$R$116,R29,$F$17:$F$116),"")</f>
        <v/>
      </c>
      <c r="O29" s="173" t="str">
        <f>IF(J29="1. START",SUMIF($R$17:$R$116,R29,$G$17:$G$116),"")</f>
        <v/>
      </c>
      <c r="P29" s="174" t="str">
        <f>IF(N29="","",IF(E29="RO3",RANK(AE29,$AE$17:$AE$116,0),IF(E29="RO2",RANK(AF29,$AF$17:$AF$116,0),IF(E29="RO1",RANK(AG29,$AG$17:$AG$116,0),IF(E29="RO-Z",RANK(AI29,$AI$17:$AI$116,0),IF(E29="RO-V",RANK(AH29,$AH$17:$AH$116,0),""))))))</f>
        <v/>
      </c>
      <c r="R29" s="22" t="str">
        <f t="shared" si="0"/>
        <v>__</v>
      </c>
      <c r="S29" s="22" t="str">
        <f t="shared" si="17"/>
        <v>_</v>
      </c>
      <c r="T29" s="22" t="str">
        <f t="shared" si="1"/>
        <v/>
      </c>
      <c r="U29" s="22" t="str">
        <f t="shared" si="2"/>
        <v/>
      </c>
      <c r="V29" s="22" t="str">
        <f t="shared" si="3"/>
        <v/>
      </c>
      <c r="W29" s="22" t="str">
        <f t="shared" si="4"/>
        <v/>
      </c>
      <c r="X29" s="22" t="str">
        <f t="shared" si="5"/>
        <v/>
      </c>
      <c r="Y29" s="22" t="str">
        <f t="shared" si="6"/>
        <v/>
      </c>
      <c r="Z29" s="22" t="str">
        <f t="shared" si="7"/>
        <v/>
      </c>
      <c r="AA29" s="22" t="str">
        <f t="shared" si="8"/>
        <v/>
      </c>
      <c r="AB29" s="22" t="str">
        <f t="shared" si="9"/>
        <v/>
      </c>
      <c r="AC29" s="22" t="str">
        <f t="shared" si="10"/>
        <v/>
      </c>
      <c r="AD29" s="98" t="str">
        <f t="shared" si="11"/>
        <v/>
      </c>
      <c r="AE29" s="22" t="str">
        <f t="shared" si="12"/>
        <v/>
      </c>
      <c r="AF29" s="22" t="str">
        <f t="shared" si="13"/>
        <v/>
      </c>
      <c r="AG29" s="22" t="str">
        <f t="shared" si="14"/>
        <v/>
      </c>
      <c r="AH29" s="22" t="str">
        <f t="shared" si="15"/>
        <v/>
      </c>
      <c r="AI29" s="22" t="str">
        <f t="shared" si="16"/>
        <v/>
      </c>
    </row>
    <row r="30" spans="1:35" hidden="1" x14ac:dyDescent="0.35">
      <c r="A30" s="38" t="str">
        <f>IF('Startovní listina'!A104="","",'Startovní listina'!A104)</f>
        <v>88</v>
      </c>
      <c r="B30" s="39" t="str">
        <f>IF('Startovní listina'!B104="","",'Startovní listina'!B104)</f>
        <v/>
      </c>
      <c r="C30" s="39" t="str">
        <f>IF('Startovní listina'!D104="","",'Startovní listina'!D104)</f>
        <v/>
      </c>
      <c r="D30" s="39" t="str">
        <f>IF('Startovní listina'!E104="","",'Startovní listina'!E104)</f>
        <v/>
      </c>
      <c r="E30" s="63" t="str">
        <f>IF('Startovní listina'!F104="","",'Startovní listina'!F104)</f>
        <v/>
      </c>
      <c r="F30" s="161"/>
      <c r="G30" s="162"/>
      <c r="H30" s="64" t="str">
        <f>IF(F30="","",IF(F30&gt;=90,"V",IF(F30&gt;=80,"VD",IF(F30&gt;=70,"D",IF(F30&gt;=60,"OB","NEOB")))))</f>
        <v/>
      </c>
      <c r="I30" s="39" t="str">
        <f>IF($I$10="Celkové",IF(F30="","",RANK(AD30,$AD$17:$AD$116,0)),IF(F30="","",IF(S30="RO3_1. START",RANK(T30,$T$17:$T$116,0),IF(S30="RO2_1. START",RANK(U30,$U$17:$U$116,0),IF(S30="RO1_1. START",RANK(V30,$V$17:$V$116,0),IF(S30="RO-V_1. START",RANK(W30,$W$17:$W$116,0),IF(S30="RO-Z_1. START",RANK(X30,$X$17:$X$116,0),IF(S30="RO3_2. START",RANK(Y30,$Y$17:$Y$116,0),IF(S30="RO2_2. START",RANK(Z30,$Z$17:$Z$116,0),IF(S30="RO1_2. START",RANK(AA30,$AA$17:$AA$116,0),IF(S30="RO-V_2. START",RANK(AB30,$AB$17:$AB$116,0),IF(S30="RO-Z_2. START",RANK(AC30,$AC$17:$AC$116,0),""))))))))))))</f>
        <v/>
      </c>
      <c r="J30" s="107" t="str">
        <f>IF('Startovní listina'!H104="","",'Startovní listina'!H104)</f>
        <v/>
      </c>
      <c r="K30" s="112" t="str">
        <f>IF('Startovní listina'!I104="","",'Startovní listina'!I104)</f>
        <v/>
      </c>
      <c r="L30" s="113"/>
      <c r="M30" s="167"/>
      <c r="N30" s="172" t="str">
        <f>IF(J30="1. START",SUMIF($R$17:$R$116,R30,$F$17:$F$116),"")</f>
        <v/>
      </c>
      <c r="O30" s="173" t="str">
        <f>IF(J30="1. START",SUMIF($R$17:$R$116,R30,$G$17:$G$116),"")</f>
        <v/>
      </c>
      <c r="P30" s="174" t="str">
        <f>IF(N30="","",IF(E30="RO3",RANK(AE30,$AE$17:$AE$116,0),IF(E30="RO2",RANK(AF30,$AF$17:$AF$116,0),IF(E30="RO1",RANK(AG30,$AG$17:$AG$116,0),IF(E30="RO-Z",RANK(AI30,$AI$17:$AI$116,0),IF(E30="RO-V",RANK(AH30,$AH$17:$AH$116,0),""))))))</f>
        <v/>
      </c>
      <c r="R30" s="22" t="str">
        <f t="shared" si="0"/>
        <v>__</v>
      </c>
      <c r="S30" s="22" t="str">
        <f t="shared" si="17"/>
        <v>_</v>
      </c>
      <c r="T30" s="22" t="str">
        <f t="shared" si="1"/>
        <v/>
      </c>
      <c r="U30" s="22" t="str">
        <f t="shared" si="2"/>
        <v/>
      </c>
      <c r="V30" s="22" t="str">
        <f t="shared" si="3"/>
        <v/>
      </c>
      <c r="W30" s="22" t="str">
        <f t="shared" si="4"/>
        <v/>
      </c>
      <c r="X30" s="22" t="str">
        <f t="shared" si="5"/>
        <v/>
      </c>
      <c r="Y30" s="22" t="str">
        <f t="shared" si="6"/>
        <v/>
      </c>
      <c r="Z30" s="22" t="str">
        <f t="shared" si="7"/>
        <v/>
      </c>
      <c r="AA30" s="22" t="str">
        <f t="shared" si="8"/>
        <v/>
      </c>
      <c r="AB30" s="22" t="str">
        <f t="shared" si="9"/>
        <v/>
      </c>
      <c r="AC30" s="22" t="str">
        <f t="shared" si="10"/>
        <v/>
      </c>
      <c r="AD30" s="98" t="str">
        <f t="shared" si="11"/>
        <v/>
      </c>
      <c r="AE30" s="22" t="str">
        <f t="shared" si="12"/>
        <v/>
      </c>
      <c r="AF30" s="22" t="str">
        <f t="shared" si="13"/>
        <v/>
      </c>
      <c r="AG30" s="22" t="str">
        <f t="shared" si="14"/>
        <v/>
      </c>
      <c r="AH30" s="22" t="str">
        <f t="shared" si="15"/>
        <v/>
      </c>
      <c r="AI30" s="22" t="str">
        <f t="shared" si="16"/>
        <v/>
      </c>
    </row>
    <row r="31" spans="1:35" hidden="1" x14ac:dyDescent="0.35">
      <c r="A31" s="38" t="str">
        <f>IF('Startovní listina'!A105="","",'Startovní listina'!A105)</f>
        <v>89</v>
      </c>
      <c r="B31" s="39" t="str">
        <f>IF('Startovní listina'!B105="","",'Startovní listina'!B105)</f>
        <v/>
      </c>
      <c r="C31" s="39" t="str">
        <f>IF('Startovní listina'!D105="","",'Startovní listina'!D105)</f>
        <v/>
      </c>
      <c r="D31" s="39" t="str">
        <f>IF('Startovní listina'!E105="","",'Startovní listina'!E105)</f>
        <v/>
      </c>
      <c r="E31" s="63" t="str">
        <f>IF('Startovní listina'!F105="","",'Startovní listina'!F105)</f>
        <v/>
      </c>
      <c r="F31" s="161"/>
      <c r="G31" s="162"/>
      <c r="H31" s="64" t="str">
        <f>IF(F31="","",IF(F31&gt;=90,"V",IF(F31&gt;=80,"VD",IF(F31&gt;=70,"D",IF(F31&gt;=60,"OB","NEOB")))))</f>
        <v/>
      </c>
      <c r="I31" s="39" t="str">
        <f>IF($I$10="Celkové",IF(F31="","",RANK(AD31,$AD$17:$AD$116,0)),IF(F31="","",IF(S31="RO3_1. START",RANK(T31,$T$17:$T$116,0),IF(S31="RO2_1. START",RANK(U31,$U$17:$U$116,0),IF(S31="RO1_1. START",RANK(V31,$V$17:$V$116,0),IF(S31="RO-V_1. START",RANK(W31,$W$17:$W$116,0),IF(S31="RO-Z_1. START",RANK(X31,$X$17:$X$116,0),IF(S31="RO3_2. START",RANK(Y31,$Y$17:$Y$116,0),IF(S31="RO2_2. START",RANK(Z31,$Z$17:$Z$116,0),IF(S31="RO1_2. START",RANK(AA31,$AA$17:$AA$116,0),IF(S31="RO-V_2. START",RANK(AB31,$AB$17:$AB$116,0),IF(S31="RO-Z_2. START",RANK(AC31,$AC$17:$AC$116,0),""))))))))))))</f>
        <v/>
      </c>
      <c r="J31" s="107" t="str">
        <f>IF('Startovní listina'!H105="","",'Startovní listina'!H105)</f>
        <v/>
      </c>
      <c r="K31" s="112" t="str">
        <f>IF('Startovní listina'!I105="","",'Startovní listina'!I105)</f>
        <v/>
      </c>
      <c r="L31" s="113"/>
      <c r="M31" s="167"/>
      <c r="N31" s="172" t="str">
        <f>IF(J31="1. START",SUMIF($R$17:$R$116,R31,$F$17:$F$116),"")</f>
        <v/>
      </c>
      <c r="O31" s="173" t="str">
        <f>IF(J31="1. START",SUMIF($R$17:$R$116,R31,$G$17:$G$116),"")</f>
        <v/>
      </c>
      <c r="P31" s="174" t="str">
        <f>IF(N31="","",IF(E31="RO3",RANK(AE31,$AE$17:$AE$116,0),IF(E31="RO2",RANK(AF31,$AF$17:$AF$116,0),IF(E31="RO1",RANK(AG31,$AG$17:$AG$116,0),IF(E31="RO-Z",RANK(AI31,$AI$17:$AI$116,0),IF(E31="RO-V",RANK(AH31,$AH$17:$AH$116,0),""))))))</f>
        <v/>
      </c>
      <c r="R31" s="22" t="str">
        <f t="shared" si="0"/>
        <v>__</v>
      </c>
      <c r="S31" s="22" t="str">
        <f t="shared" si="17"/>
        <v>_</v>
      </c>
      <c r="T31" s="22" t="str">
        <f t="shared" si="1"/>
        <v/>
      </c>
      <c r="U31" s="22" t="str">
        <f t="shared" si="2"/>
        <v/>
      </c>
      <c r="V31" s="22" t="str">
        <f t="shared" si="3"/>
        <v/>
      </c>
      <c r="W31" s="22" t="str">
        <f t="shared" si="4"/>
        <v/>
      </c>
      <c r="X31" s="22" t="str">
        <f t="shared" si="5"/>
        <v/>
      </c>
      <c r="Y31" s="22" t="str">
        <f t="shared" si="6"/>
        <v/>
      </c>
      <c r="Z31" s="22" t="str">
        <f t="shared" si="7"/>
        <v/>
      </c>
      <c r="AA31" s="22" t="str">
        <f t="shared" si="8"/>
        <v/>
      </c>
      <c r="AB31" s="22" t="str">
        <f t="shared" si="9"/>
        <v/>
      </c>
      <c r="AC31" s="22" t="str">
        <f t="shared" si="10"/>
        <v/>
      </c>
      <c r="AD31" s="98" t="str">
        <f t="shared" si="11"/>
        <v/>
      </c>
      <c r="AE31" s="22" t="str">
        <f t="shared" si="12"/>
        <v/>
      </c>
      <c r="AF31" s="22" t="str">
        <f t="shared" si="13"/>
        <v/>
      </c>
      <c r="AG31" s="22" t="str">
        <f t="shared" si="14"/>
        <v/>
      </c>
      <c r="AH31" s="22" t="str">
        <f t="shared" si="15"/>
        <v/>
      </c>
      <c r="AI31" s="22" t="str">
        <f t="shared" si="16"/>
        <v/>
      </c>
    </row>
    <row r="32" spans="1:35" hidden="1" x14ac:dyDescent="0.35">
      <c r="A32" s="38" t="str">
        <f>IF('Startovní listina'!A106="","",'Startovní listina'!A106)</f>
        <v>90</v>
      </c>
      <c r="B32" s="39" t="str">
        <f>IF('Startovní listina'!B106="","",'Startovní listina'!B106)</f>
        <v/>
      </c>
      <c r="C32" s="39" t="str">
        <f>IF('Startovní listina'!D106="","",'Startovní listina'!D106)</f>
        <v/>
      </c>
      <c r="D32" s="39" t="str">
        <f>IF('Startovní listina'!E106="","",'Startovní listina'!E106)</f>
        <v/>
      </c>
      <c r="E32" s="63" t="str">
        <f>IF('Startovní listina'!F106="","",'Startovní listina'!F106)</f>
        <v/>
      </c>
      <c r="F32" s="161"/>
      <c r="G32" s="162"/>
      <c r="H32" s="64" t="str">
        <f>IF(F32="","",IF(F32&gt;=90,"V",IF(F32&gt;=80,"VD",IF(F32&gt;=70,"D",IF(F32&gt;=60,"OB","NEOB")))))</f>
        <v/>
      </c>
      <c r="I32" s="39" t="str">
        <f>IF($I$10="Celkové",IF(F32="","",RANK(AD32,$AD$17:$AD$116,0)),IF(F32="","",IF(S32="RO3_1. START",RANK(T32,$T$17:$T$116,0),IF(S32="RO2_1. START",RANK(U32,$U$17:$U$116,0),IF(S32="RO1_1. START",RANK(V32,$V$17:$V$116,0),IF(S32="RO-V_1. START",RANK(W32,$W$17:$W$116,0),IF(S32="RO-Z_1. START",RANK(X32,$X$17:$X$116,0),IF(S32="RO3_2. START",RANK(Y32,$Y$17:$Y$116,0),IF(S32="RO2_2. START",RANK(Z32,$Z$17:$Z$116,0),IF(S32="RO1_2. START",RANK(AA32,$AA$17:$AA$116,0),IF(S32="RO-V_2. START",RANK(AB32,$AB$17:$AB$116,0),IF(S32="RO-Z_2. START",RANK(AC32,$AC$17:$AC$116,0),""))))))))))))</f>
        <v/>
      </c>
      <c r="J32" s="107" t="str">
        <f>IF('Startovní listina'!H106="","",'Startovní listina'!H106)</f>
        <v/>
      </c>
      <c r="K32" s="112" t="str">
        <f>IF('Startovní listina'!I106="","",'Startovní listina'!I106)</f>
        <v/>
      </c>
      <c r="L32" s="113"/>
      <c r="M32" s="167"/>
      <c r="N32" s="172" t="str">
        <f>IF(J32="1. START",SUMIF($R$17:$R$116,R32,$F$17:$F$116),"")</f>
        <v/>
      </c>
      <c r="O32" s="173" t="str">
        <f>IF(J32="1. START",SUMIF($R$17:$R$116,R32,$G$17:$G$116),"")</f>
        <v/>
      </c>
      <c r="P32" s="174" t="str">
        <f>IF(N32="","",IF(E32="RO3",RANK(AE32,$AE$17:$AE$116,0),IF(E32="RO2",RANK(AF32,$AF$17:$AF$116,0),IF(E32="RO1",RANK(AG32,$AG$17:$AG$116,0),IF(E32="RO-Z",RANK(AI32,$AI$17:$AI$116,0),IF(E32="RO-V",RANK(AH32,$AH$17:$AH$116,0),""))))))</f>
        <v/>
      </c>
      <c r="R32" s="22" t="str">
        <f t="shared" si="0"/>
        <v>__</v>
      </c>
      <c r="S32" s="22" t="str">
        <f t="shared" si="17"/>
        <v>_</v>
      </c>
      <c r="T32" s="22" t="str">
        <f t="shared" si="1"/>
        <v/>
      </c>
      <c r="U32" s="22" t="str">
        <f t="shared" si="2"/>
        <v/>
      </c>
      <c r="V32" s="22" t="str">
        <f t="shared" si="3"/>
        <v/>
      </c>
      <c r="W32" s="22" t="str">
        <f t="shared" si="4"/>
        <v/>
      </c>
      <c r="X32" s="22" t="str">
        <f t="shared" si="5"/>
        <v/>
      </c>
      <c r="Y32" s="22" t="str">
        <f t="shared" si="6"/>
        <v/>
      </c>
      <c r="Z32" s="22" t="str">
        <f t="shared" si="7"/>
        <v/>
      </c>
      <c r="AA32" s="22" t="str">
        <f t="shared" si="8"/>
        <v/>
      </c>
      <c r="AB32" s="22" t="str">
        <f t="shared" si="9"/>
        <v/>
      </c>
      <c r="AC32" s="22" t="str">
        <f t="shared" si="10"/>
        <v/>
      </c>
      <c r="AD32" s="98" t="str">
        <f t="shared" si="11"/>
        <v/>
      </c>
      <c r="AE32" s="22" t="str">
        <f t="shared" si="12"/>
        <v/>
      </c>
      <c r="AF32" s="22" t="str">
        <f t="shared" si="13"/>
        <v/>
      </c>
      <c r="AG32" s="22" t="str">
        <f t="shared" si="14"/>
        <v/>
      </c>
      <c r="AH32" s="22" t="str">
        <f t="shared" si="15"/>
        <v/>
      </c>
      <c r="AI32" s="22" t="str">
        <f t="shared" si="16"/>
        <v/>
      </c>
    </row>
    <row r="33" spans="1:35" hidden="1" x14ac:dyDescent="0.35">
      <c r="A33" s="38" t="str">
        <f>IF('Startovní listina'!A107="","",'Startovní listina'!A107)</f>
        <v>91</v>
      </c>
      <c r="B33" s="39" t="str">
        <f>IF('Startovní listina'!B107="","",'Startovní listina'!B107)</f>
        <v/>
      </c>
      <c r="C33" s="39" t="str">
        <f>IF('Startovní listina'!D107="","",'Startovní listina'!D107)</f>
        <v/>
      </c>
      <c r="D33" s="39" t="str">
        <f>IF('Startovní listina'!E107="","",'Startovní listina'!E107)</f>
        <v/>
      </c>
      <c r="E33" s="63" t="str">
        <f>IF('Startovní listina'!F107="","",'Startovní listina'!F107)</f>
        <v/>
      </c>
      <c r="F33" s="161"/>
      <c r="G33" s="162"/>
      <c r="H33" s="64" t="str">
        <f>IF(F33="","",IF(F33&gt;=90,"V",IF(F33&gt;=80,"VD",IF(F33&gt;=70,"D",IF(F33&gt;=60,"OB","NEOB")))))</f>
        <v/>
      </c>
      <c r="I33" s="39" t="str">
        <f>IF($I$10="Celkové",IF(F33="","",RANK(AD33,$AD$17:$AD$116,0)),IF(F33="","",IF(S33="RO3_1. START",RANK(T33,$T$17:$T$116,0),IF(S33="RO2_1. START",RANK(U33,$U$17:$U$116,0),IF(S33="RO1_1. START",RANK(V33,$V$17:$V$116,0),IF(S33="RO-V_1. START",RANK(W33,$W$17:$W$116,0),IF(S33="RO-Z_1. START",RANK(X33,$X$17:$X$116,0),IF(S33="RO3_2. START",RANK(Y33,$Y$17:$Y$116,0),IF(S33="RO2_2. START",RANK(Z33,$Z$17:$Z$116,0),IF(S33="RO1_2. START",RANK(AA33,$AA$17:$AA$116,0),IF(S33="RO-V_2. START",RANK(AB33,$AB$17:$AB$116,0),IF(S33="RO-Z_2. START",RANK(AC33,$AC$17:$AC$116,0),""))))))))))))</f>
        <v/>
      </c>
      <c r="J33" s="107" t="str">
        <f>IF('Startovní listina'!H107="","",'Startovní listina'!H107)</f>
        <v/>
      </c>
      <c r="K33" s="112" t="str">
        <f>IF('Startovní listina'!I107="","",'Startovní listina'!I107)</f>
        <v/>
      </c>
      <c r="L33" s="113"/>
      <c r="M33" s="167"/>
      <c r="N33" s="172" t="str">
        <f>IF(J33="1. START",SUMIF($R$17:$R$116,R33,$F$17:$F$116),"")</f>
        <v/>
      </c>
      <c r="O33" s="173" t="str">
        <f>IF(J33="1. START",SUMIF($R$17:$R$116,R33,$G$17:$G$116),"")</f>
        <v/>
      </c>
      <c r="P33" s="174" t="str">
        <f>IF(N33="","",IF(E33="RO3",RANK(AE33,$AE$17:$AE$116,0),IF(E33="RO2",RANK(AF33,$AF$17:$AF$116,0),IF(E33="RO1",RANK(AG33,$AG$17:$AG$116,0),IF(E33="RO-Z",RANK(AI33,$AI$17:$AI$116,0),IF(E33="RO-V",RANK(AH33,$AH$17:$AH$116,0),""))))))</f>
        <v/>
      </c>
      <c r="R33" s="22" t="str">
        <f t="shared" si="0"/>
        <v>__</v>
      </c>
      <c r="S33" s="22" t="str">
        <f t="shared" si="17"/>
        <v>_</v>
      </c>
      <c r="T33" s="22" t="str">
        <f t="shared" si="1"/>
        <v/>
      </c>
      <c r="U33" s="22" t="str">
        <f t="shared" si="2"/>
        <v/>
      </c>
      <c r="V33" s="22" t="str">
        <f t="shared" si="3"/>
        <v/>
      </c>
      <c r="W33" s="22" t="str">
        <f t="shared" si="4"/>
        <v/>
      </c>
      <c r="X33" s="22" t="str">
        <f t="shared" si="5"/>
        <v/>
      </c>
      <c r="Y33" s="22" t="str">
        <f t="shared" si="6"/>
        <v/>
      </c>
      <c r="Z33" s="22" t="str">
        <f t="shared" si="7"/>
        <v/>
      </c>
      <c r="AA33" s="22" t="str">
        <f t="shared" si="8"/>
        <v/>
      </c>
      <c r="AB33" s="22" t="str">
        <f t="shared" si="9"/>
        <v/>
      </c>
      <c r="AC33" s="22" t="str">
        <f t="shared" si="10"/>
        <v/>
      </c>
      <c r="AD33" s="98" t="str">
        <f t="shared" si="11"/>
        <v/>
      </c>
      <c r="AE33" s="22" t="str">
        <f t="shared" si="12"/>
        <v/>
      </c>
      <c r="AF33" s="22" t="str">
        <f t="shared" si="13"/>
        <v/>
      </c>
      <c r="AG33" s="22" t="str">
        <f t="shared" si="14"/>
        <v/>
      </c>
      <c r="AH33" s="22" t="str">
        <f t="shared" si="15"/>
        <v/>
      </c>
      <c r="AI33" s="22" t="str">
        <f t="shared" si="16"/>
        <v/>
      </c>
    </row>
    <row r="34" spans="1:35" hidden="1" x14ac:dyDescent="0.35">
      <c r="A34" s="38" t="str">
        <f>IF('Startovní listina'!A108="","",'Startovní listina'!A108)</f>
        <v>92</v>
      </c>
      <c r="B34" s="39" t="str">
        <f>IF('Startovní listina'!B108="","",'Startovní listina'!B108)</f>
        <v/>
      </c>
      <c r="C34" s="39" t="str">
        <f>IF('Startovní listina'!D108="","",'Startovní listina'!D108)</f>
        <v/>
      </c>
      <c r="D34" s="39" t="str">
        <f>IF('Startovní listina'!E108="","",'Startovní listina'!E108)</f>
        <v/>
      </c>
      <c r="E34" s="63" t="str">
        <f>IF('Startovní listina'!F108="","",'Startovní listina'!F108)</f>
        <v/>
      </c>
      <c r="F34" s="161"/>
      <c r="G34" s="162"/>
      <c r="H34" s="64" t="str">
        <f>IF(F34="","",IF(F34&gt;=90,"V",IF(F34&gt;=80,"VD",IF(F34&gt;=70,"D",IF(F34&gt;=60,"OB","NEOB")))))</f>
        <v/>
      </c>
      <c r="I34" s="39" t="str">
        <f>IF($I$10="Celkové",IF(F34="","",RANK(AD34,$AD$17:$AD$116,0)),IF(F34="","",IF(S34="RO3_1. START",RANK(T34,$T$17:$T$116,0),IF(S34="RO2_1. START",RANK(U34,$U$17:$U$116,0),IF(S34="RO1_1. START",RANK(V34,$V$17:$V$116,0),IF(S34="RO-V_1. START",RANK(W34,$W$17:$W$116,0),IF(S34="RO-Z_1. START",RANK(X34,$X$17:$X$116,0),IF(S34="RO3_2. START",RANK(Y34,$Y$17:$Y$116,0),IF(S34="RO2_2. START",RANK(Z34,$Z$17:$Z$116,0),IF(S34="RO1_2. START",RANK(AA34,$AA$17:$AA$116,0),IF(S34="RO-V_2. START",RANK(AB34,$AB$17:$AB$116,0),IF(S34="RO-Z_2. START",RANK(AC34,$AC$17:$AC$116,0),""))))))))))))</f>
        <v/>
      </c>
      <c r="J34" s="107" t="str">
        <f>IF('Startovní listina'!H108="","",'Startovní listina'!H108)</f>
        <v/>
      </c>
      <c r="K34" s="112" t="str">
        <f>IF('Startovní listina'!I108="","",'Startovní listina'!I108)</f>
        <v/>
      </c>
      <c r="L34" s="113"/>
      <c r="M34" s="167"/>
      <c r="N34" s="172" t="str">
        <f>IF(J34="1. START",SUMIF($R$17:$R$116,R34,$F$17:$F$116),"")</f>
        <v/>
      </c>
      <c r="O34" s="173" t="str">
        <f>IF(J34="1. START",SUMIF($R$17:$R$116,R34,$G$17:$G$116),"")</f>
        <v/>
      </c>
      <c r="P34" s="174" t="str">
        <f>IF(N34="","",IF(E34="RO3",RANK(AE34,$AE$17:$AE$116,0),IF(E34="RO2",RANK(AF34,$AF$17:$AF$116,0),IF(E34="RO1",RANK(AG34,$AG$17:$AG$116,0),IF(E34="RO-Z",RANK(AI34,$AI$17:$AI$116,0),IF(E34="RO-V",RANK(AH34,$AH$17:$AH$116,0),""))))))</f>
        <v/>
      </c>
      <c r="R34" s="22" t="str">
        <f t="shared" si="0"/>
        <v>__</v>
      </c>
      <c r="S34" s="22" t="str">
        <f t="shared" si="17"/>
        <v>_</v>
      </c>
      <c r="T34" s="22" t="str">
        <f t="shared" si="1"/>
        <v/>
      </c>
      <c r="U34" s="22" t="str">
        <f t="shared" si="2"/>
        <v/>
      </c>
      <c r="V34" s="22" t="str">
        <f t="shared" si="3"/>
        <v/>
      </c>
      <c r="W34" s="22" t="str">
        <f t="shared" si="4"/>
        <v/>
      </c>
      <c r="X34" s="22" t="str">
        <f t="shared" si="5"/>
        <v/>
      </c>
      <c r="Y34" s="22" t="str">
        <f t="shared" si="6"/>
        <v/>
      </c>
      <c r="Z34" s="22" t="str">
        <f t="shared" si="7"/>
        <v/>
      </c>
      <c r="AA34" s="22" t="str">
        <f t="shared" si="8"/>
        <v/>
      </c>
      <c r="AB34" s="22" t="str">
        <f t="shared" si="9"/>
        <v/>
      </c>
      <c r="AC34" s="22" t="str">
        <f t="shared" si="10"/>
        <v/>
      </c>
      <c r="AD34" s="98" t="str">
        <f t="shared" si="11"/>
        <v/>
      </c>
      <c r="AE34" s="22" t="str">
        <f t="shared" si="12"/>
        <v/>
      </c>
      <c r="AF34" s="22" t="str">
        <f t="shared" si="13"/>
        <v/>
      </c>
      <c r="AG34" s="22" t="str">
        <f t="shared" si="14"/>
        <v/>
      </c>
      <c r="AH34" s="22" t="str">
        <f t="shared" si="15"/>
        <v/>
      </c>
      <c r="AI34" s="22" t="str">
        <f t="shared" si="16"/>
        <v/>
      </c>
    </row>
    <row r="35" spans="1:35" hidden="1" x14ac:dyDescent="0.35">
      <c r="A35" s="38" t="str">
        <f>IF('Startovní listina'!A109="","",'Startovní listina'!A109)</f>
        <v>93</v>
      </c>
      <c r="B35" s="39" t="str">
        <f>IF('Startovní listina'!B109="","",'Startovní listina'!B109)</f>
        <v/>
      </c>
      <c r="C35" s="39" t="str">
        <f>IF('Startovní listina'!D109="","",'Startovní listina'!D109)</f>
        <v/>
      </c>
      <c r="D35" s="39" t="str">
        <f>IF('Startovní listina'!E109="","",'Startovní listina'!E109)</f>
        <v/>
      </c>
      <c r="E35" s="63" t="str">
        <f>IF('Startovní listina'!F109="","",'Startovní listina'!F109)</f>
        <v/>
      </c>
      <c r="F35" s="161"/>
      <c r="G35" s="162"/>
      <c r="H35" s="64" t="str">
        <f>IF(F35="","",IF(F35&gt;=90,"V",IF(F35&gt;=80,"VD",IF(F35&gt;=70,"D",IF(F35&gt;=60,"OB","NEOB")))))</f>
        <v/>
      </c>
      <c r="I35" s="39" t="str">
        <f>IF($I$10="Celkové",IF(F35="","",RANK(AD35,$AD$17:$AD$116,0)),IF(F35="","",IF(S35="RO3_1. START",RANK(T35,$T$17:$T$116,0),IF(S35="RO2_1. START",RANK(U35,$U$17:$U$116,0),IF(S35="RO1_1. START",RANK(V35,$V$17:$V$116,0),IF(S35="RO-V_1. START",RANK(W35,$W$17:$W$116,0),IF(S35="RO-Z_1. START",RANK(X35,$X$17:$X$116,0),IF(S35="RO3_2. START",RANK(Y35,$Y$17:$Y$116,0),IF(S35="RO2_2. START",RANK(Z35,$Z$17:$Z$116,0),IF(S35="RO1_2. START",RANK(AA35,$AA$17:$AA$116,0),IF(S35="RO-V_2. START",RANK(AB35,$AB$17:$AB$116,0),IF(S35="RO-Z_2. START",RANK(AC35,$AC$17:$AC$116,0),""))))))))))))</f>
        <v/>
      </c>
      <c r="J35" s="107" t="str">
        <f>IF('Startovní listina'!H109="","",'Startovní listina'!H109)</f>
        <v/>
      </c>
      <c r="K35" s="112" t="str">
        <f>IF('Startovní listina'!I109="","",'Startovní listina'!I109)</f>
        <v/>
      </c>
      <c r="L35" s="113"/>
      <c r="M35" s="167"/>
      <c r="N35" s="172" t="str">
        <f>IF(J35="1. START",SUMIF($R$17:$R$116,R35,$F$17:$F$116),"")</f>
        <v/>
      </c>
      <c r="O35" s="173" t="str">
        <f>IF(J35="1. START",SUMIF($R$17:$R$116,R35,$G$17:$G$116),"")</f>
        <v/>
      </c>
      <c r="P35" s="174" t="str">
        <f>IF(N35="","",IF(E35="RO3",RANK(AE35,$AE$17:$AE$116,0),IF(E35="RO2",RANK(AF35,$AF$17:$AF$116,0),IF(E35="RO1",RANK(AG35,$AG$17:$AG$116,0),IF(E35="RO-Z",RANK(AI35,$AI$17:$AI$116,0),IF(E35="RO-V",RANK(AH35,$AH$17:$AH$116,0),""))))))</f>
        <v/>
      </c>
      <c r="R35" s="22" t="str">
        <f t="shared" si="0"/>
        <v>__</v>
      </c>
      <c r="S35" s="22" t="str">
        <f t="shared" si="17"/>
        <v>_</v>
      </c>
      <c r="T35" s="22" t="str">
        <f t="shared" si="1"/>
        <v/>
      </c>
      <c r="U35" s="22" t="str">
        <f t="shared" si="2"/>
        <v/>
      </c>
      <c r="V35" s="22" t="str">
        <f t="shared" si="3"/>
        <v/>
      </c>
      <c r="W35" s="22" t="str">
        <f t="shared" si="4"/>
        <v/>
      </c>
      <c r="X35" s="22" t="str">
        <f t="shared" si="5"/>
        <v/>
      </c>
      <c r="Y35" s="22" t="str">
        <f t="shared" si="6"/>
        <v/>
      </c>
      <c r="Z35" s="22" t="str">
        <f t="shared" si="7"/>
        <v/>
      </c>
      <c r="AA35" s="22" t="str">
        <f t="shared" si="8"/>
        <v/>
      </c>
      <c r="AB35" s="22" t="str">
        <f t="shared" si="9"/>
        <v/>
      </c>
      <c r="AC35" s="22" t="str">
        <f t="shared" si="10"/>
        <v/>
      </c>
      <c r="AD35" s="98" t="str">
        <f t="shared" si="11"/>
        <v/>
      </c>
      <c r="AE35" s="22" t="str">
        <f t="shared" si="12"/>
        <v/>
      </c>
      <c r="AF35" s="22" t="str">
        <f t="shared" si="13"/>
        <v/>
      </c>
      <c r="AG35" s="22" t="str">
        <f t="shared" si="14"/>
        <v/>
      </c>
      <c r="AH35" s="22" t="str">
        <f t="shared" si="15"/>
        <v/>
      </c>
      <c r="AI35" s="22" t="str">
        <f t="shared" si="16"/>
        <v/>
      </c>
    </row>
    <row r="36" spans="1:35" hidden="1" x14ac:dyDescent="0.35">
      <c r="A36" s="38" t="str">
        <f>IF('Startovní listina'!A110="","",'Startovní listina'!A110)</f>
        <v>94</v>
      </c>
      <c r="B36" s="39" t="str">
        <f>IF('Startovní listina'!B110="","",'Startovní listina'!B110)</f>
        <v/>
      </c>
      <c r="C36" s="39" t="str">
        <f>IF('Startovní listina'!D110="","",'Startovní listina'!D110)</f>
        <v/>
      </c>
      <c r="D36" s="39" t="str">
        <f>IF('Startovní listina'!E110="","",'Startovní listina'!E110)</f>
        <v/>
      </c>
      <c r="E36" s="63" t="str">
        <f>IF('Startovní listina'!F110="","",'Startovní listina'!F110)</f>
        <v/>
      </c>
      <c r="F36" s="161"/>
      <c r="G36" s="162"/>
      <c r="H36" s="64" t="str">
        <f>IF(F36="","",IF(F36&gt;=90,"V",IF(F36&gt;=80,"VD",IF(F36&gt;=70,"D",IF(F36&gt;=60,"OB","NEOB")))))</f>
        <v/>
      </c>
      <c r="I36" s="39" t="str">
        <f>IF($I$10="Celkové",IF(F36="","",RANK(AD36,$AD$17:$AD$116,0)),IF(F36="","",IF(S36="RO3_1. START",RANK(T36,$T$17:$T$116,0),IF(S36="RO2_1. START",RANK(U36,$U$17:$U$116,0),IF(S36="RO1_1. START",RANK(V36,$V$17:$V$116,0),IF(S36="RO-V_1. START",RANK(W36,$W$17:$W$116,0),IF(S36="RO-Z_1. START",RANK(X36,$X$17:$X$116,0),IF(S36="RO3_2. START",RANK(Y36,$Y$17:$Y$116,0),IF(S36="RO2_2. START",RANK(Z36,$Z$17:$Z$116,0),IF(S36="RO1_2. START",RANK(AA36,$AA$17:$AA$116,0),IF(S36="RO-V_2. START",RANK(AB36,$AB$17:$AB$116,0),IF(S36="RO-Z_2. START",RANK(AC36,$AC$17:$AC$116,0),""))))))))))))</f>
        <v/>
      </c>
      <c r="J36" s="107" t="str">
        <f>IF('Startovní listina'!H110="","",'Startovní listina'!H110)</f>
        <v/>
      </c>
      <c r="K36" s="112" t="str">
        <f>IF('Startovní listina'!I110="","",'Startovní listina'!I110)</f>
        <v/>
      </c>
      <c r="L36" s="113"/>
      <c r="M36" s="167"/>
      <c r="N36" s="172" t="str">
        <f>IF(J36="1. START",SUMIF($R$17:$R$116,R36,$F$17:$F$116),"")</f>
        <v/>
      </c>
      <c r="O36" s="173" t="str">
        <f>IF(J36="1. START",SUMIF($R$17:$R$116,R36,$G$17:$G$116),"")</f>
        <v/>
      </c>
      <c r="P36" s="174" t="str">
        <f>IF(N36="","",IF(E36="RO3",RANK(AE36,$AE$17:$AE$116,0),IF(E36="RO2",RANK(AF36,$AF$17:$AF$116,0),IF(E36="RO1",RANK(AG36,$AG$17:$AG$116,0),IF(E36="RO-Z",RANK(AI36,$AI$17:$AI$116,0),IF(E36="RO-V",RANK(AH36,$AH$17:$AH$116,0),""))))))</f>
        <v/>
      </c>
      <c r="R36" s="22" t="str">
        <f t="shared" si="0"/>
        <v>__</v>
      </c>
      <c r="S36" s="22" t="str">
        <f t="shared" si="17"/>
        <v>_</v>
      </c>
      <c r="T36" s="22" t="str">
        <f t="shared" si="1"/>
        <v/>
      </c>
      <c r="U36" s="22" t="str">
        <f t="shared" si="2"/>
        <v/>
      </c>
      <c r="V36" s="22" t="str">
        <f t="shared" si="3"/>
        <v/>
      </c>
      <c r="W36" s="22" t="str">
        <f t="shared" si="4"/>
        <v/>
      </c>
      <c r="X36" s="22" t="str">
        <f t="shared" si="5"/>
        <v/>
      </c>
      <c r="Y36" s="22" t="str">
        <f t="shared" si="6"/>
        <v/>
      </c>
      <c r="Z36" s="22" t="str">
        <f t="shared" si="7"/>
        <v/>
      </c>
      <c r="AA36" s="22" t="str">
        <f t="shared" si="8"/>
        <v/>
      </c>
      <c r="AB36" s="22" t="str">
        <f t="shared" si="9"/>
        <v/>
      </c>
      <c r="AC36" s="22" t="str">
        <f t="shared" si="10"/>
        <v/>
      </c>
      <c r="AD36" s="98" t="str">
        <f t="shared" si="11"/>
        <v/>
      </c>
      <c r="AE36" s="22" t="str">
        <f t="shared" si="12"/>
        <v/>
      </c>
      <c r="AF36" s="22" t="str">
        <f t="shared" si="13"/>
        <v/>
      </c>
      <c r="AG36" s="22" t="str">
        <f t="shared" si="14"/>
        <v/>
      </c>
      <c r="AH36" s="22" t="str">
        <f t="shared" si="15"/>
        <v/>
      </c>
      <c r="AI36" s="22" t="str">
        <f t="shared" si="16"/>
        <v/>
      </c>
    </row>
    <row r="37" spans="1:35" hidden="1" x14ac:dyDescent="0.35">
      <c r="A37" s="38" t="str">
        <f>IF('Startovní listina'!A111="","",'Startovní listina'!A111)</f>
        <v>95</v>
      </c>
      <c r="B37" s="39" t="str">
        <f>IF('Startovní listina'!B111="","",'Startovní listina'!B111)</f>
        <v/>
      </c>
      <c r="C37" s="39" t="str">
        <f>IF('Startovní listina'!D111="","",'Startovní listina'!D111)</f>
        <v/>
      </c>
      <c r="D37" s="39" t="str">
        <f>IF('Startovní listina'!E111="","",'Startovní listina'!E111)</f>
        <v/>
      </c>
      <c r="E37" s="63" t="str">
        <f>IF('Startovní listina'!F111="","",'Startovní listina'!F111)</f>
        <v/>
      </c>
      <c r="F37" s="161"/>
      <c r="G37" s="162"/>
      <c r="H37" s="64" t="str">
        <f>IF(F37="","",IF(F37&gt;=90,"V",IF(F37&gt;=80,"VD",IF(F37&gt;=70,"D",IF(F37&gt;=60,"OB","NEOB")))))</f>
        <v/>
      </c>
      <c r="I37" s="39" t="str">
        <f>IF($I$10="Celkové",IF(F37="","",RANK(AD37,$AD$17:$AD$116,0)),IF(F37="","",IF(S37="RO3_1. START",RANK(T37,$T$17:$T$116,0),IF(S37="RO2_1. START",RANK(U37,$U$17:$U$116,0),IF(S37="RO1_1. START",RANK(V37,$V$17:$V$116,0),IF(S37="RO-V_1. START",RANK(W37,$W$17:$W$116,0),IF(S37="RO-Z_1. START",RANK(X37,$X$17:$X$116,0),IF(S37="RO3_2. START",RANK(Y37,$Y$17:$Y$116,0),IF(S37="RO2_2. START",RANK(Z37,$Z$17:$Z$116,0),IF(S37="RO1_2. START",RANK(AA37,$AA$17:$AA$116,0),IF(S37="RO-V_2. START",RANK(AB37,$AB$17:$AB$116,0),IF(S37="RO-Z_2. START",RANK(AC37,$AC$17:$AC$116,0),""))))))))))))</f>
        <v/>
      </c>
      <c r="J37" s="107" t="str">
        <f>IF('Startovní listina'!H111="","",'Startovní listina'!H111)</f>
        <v/>
      </c>
      <c r="K37" s="112" t="str">
        <f>IF('Startovní listina'!I111="","",'Startovní listina'!I111)</f>
        <v/>
      </c>
      <c r="L37" s="113"/>
      <c r="M37" s="167"/>
      <c r="N37" s="172" t="str">
        <f>IF(J37="1. START",SUMIF($R$17:$R$116,R37,$F$17:$F$116),"")</f>
        <v/>
      </c>
      <c r="O37" s="173" t="str">
        <f>IF(J37="1. START",SUMIF($R$17:$R$116,R37,$G$17:$G$116),"")</f>
        <v/>
      </c>
      <c r="P37" s="174" t="str">
        <f>IF(N37="","",IF(E37="RO3",RANK(AE37,$AE$17:$AE$116,0),IF(E37="RO2",RANK(AF37,$AF$17:$AF$116,0),IF(E37="RO1",RANK(AG37,$AG$17:$AG$116,0),IF(E37="RO-Z",RANK(AI37,$AI$17:$AI$116,0),IF(E37="RO-V",RANK(AH37,$AH$17:$AH$116,0),""))))))</f>
        <v/>
      </c>
      <c r="R37" s="22" t="str">
        <f t="shared" si="0"/>
        <v>__</v>
      </c>
      <c r="S37" s="22" t="str">
        <f t="shared" si="17"/>
        <v>_</v>
      </c>
      <c r="T37" s="22" t="str">
        <f t="shared" si="1"/>
        <v/>
      </c>
      <c r="U37" s="22" t="str">
        <f t="shared" si="2"/>
        <v/>
      </c>
      <c r="V37" s="22" t="str">
        <f t="shared" si="3"/>
        <v/>
      </c>
      <c r="W37" s="22" t="str">
        <f t="shared" si="4"/>
        <v/>
      </c>
      <c r="X37" s="22" t="str">
        <f t="shared" si="5"/>
        <v/>
      </c>
      <c r="Y37" s="22" t="str">
        <f t="shared" si="6"/>
        <v/>
      </c>
      <c r="Z37" s="22" t="str">
        <f t="shared" si="7"/>
        <v/>
      </c>
      <c r="AA37" s="22" t="str">
        <f t="shared" si="8"/>
        <v/>
      </c>
      <c r="AB37" s="22" t="str">
        <f t="shared" si="9"/>
        <v/>
      </c>
      <c r="AC37" s="22" t="str">
        <f t="shared" si="10"/>
        <v/>
      </c>
      <c r="AD37" s="98" t="str">
        <f t="shared" si="11"/>
        <v/>
      </c>
      <c r="AE37" s="22" t="str">
        <f t="shared" si="12"/>
        <v/>
      </c>
      <c r="AF37" s="22" t="str">
        <f t="shared" si="13"/>
        <v/>
      </c>
      <c r="AG37" s="22" t="str">
        <f t="shared" si="14"/>
        <v/>
      </c>
      <c r="AH37" s="22" t="str">
        <f t="shared" si="15"/>
        <v/>
      </c>
      <c r="AI37" s="22" t="str">
        <f t="shared" si="16"/>
        <v/>
      </c>
    </row>
    <row r="38" spans="1:35" hidden="1" x14ac:dyDescent="0.35">
      <c r="A38" s="38" t="str">
        <f>IF('Startovní listina'!A112="","",'Startovní listina'!A112)</f>
        <v>96</v>
      </c>
      <c r="B38" s="39" t="str">
        <f>IF('Startovní listina'!B112="","",'Startovní listina'!B112)</f>
        <v/>
      </c>
      <c r="C38" s="39" t="str">
        <f>IF('Startovní listina'!D112="","",'Startovní listina'!D112)</f>
        <v/>
      </c>
      <c r="D38" s="39" t="str">
        <f>IF('Startovní listina'!E112="","",'Startovní listina'!E112)</f>
        <v/>
      </c>
      <c r="E38" s="63" t="str">
        <f>IF('Startovní listina'!F112="","",'Startovní listina'!F112)</f>
        <v/>
      </c>
      <c r="F38" s="161"/>
      <c r="G38" s="162"/>
      <c r="H38" s="64" t="str">
        <f>IF(F38="","",IF(F38&gt;=90,"V",IF(F38&gt;=80,"VD",IF(F38&gt;=70,"D",IF(F38&gt;=60,"OB","NEOB")))))</f>
        <v/>
      </c>
      <c r="I38" s="39" t="str">
        <f>IF($I$10="Celkové",IF(F38="","",RANK(AD38,$AD$17:$AD$116,0)),IF(F38="","",IF(S38="RO3_1. START",RANK(T38,$T$17:$T$116,0),IF(S38="RO2_1. START",RANK(U38,$U$17:$U$116,0),IF(S38="RO1_1. START",RANK(V38,$V$17:$V$116,0),IF(S38="RO-V_1. START",RANK(W38,$W$17:$W$116,0),IF(S38="RO-Z_1. START",RANK(X38,$X$17:$X$116,0),IF(S38="RO3_2. START",RANK(Y38,$Y$17:$Y$116,0),IF(S38="RO2_2. START",RANK(Z38,$Z$17:$Z$116,0),IF(S38="RO1_2. START",RANK(AA38,$AA$17:$AA$116,0),IF(S38="RO-V_2. START",RANK(AB38,$AB$17:$AB$116,0),IF(S38="RO-Z_2. START",RANK(AC38,$AC$17:$AC$116,0),""))))))))))))</f>
        <v/>
      </c>
      <c r="J38" s="107" t="str">
        <f>IF('Startovní listina'!H112="","",'Startovní listina'!H112)</f>
        <v/>
      </c>
      <c r="K38" s="112" t="str">
        <f>IF('Startovní listina'!I112="","",'Startovní listina'!I112)</f>
        <v/>
      </c>
      <c r="L38" s="113"/>
      <c r="M38" s="167"/>
      <c r="N38" s="172" t="str">
        <f>IF(J38="1. START",SUMIF($R$17:$R$116,R38,$F$17:$F$116),"")</f>
        <v/>
      </c>
      <c r="O38" s="173" t="str">
        <f>IF(J38="1. START",SUMIF($R$17:$R$116,R38,$G$17:$G$116),"")</f>
        <v/>
      </c>
      <c r="P38" s="174" t="str">
        <f>IF(N38="","",IF(E38="RO3",RANK(AE38,$AE$17:$AE$116,0),IF(E38="RO2",RANK(AF38,$AF$17:$AF$116,0),IF(E38="RO1",RANK(AG38,$AG$17:$AG$116,0),IF(E38="RO-Z",RANK(AI38,$AI$17:$AI$116,0),IF(E38="RO-V",RANK(AH38,$AH$17:$AH$116,0),""))))))</f>
        <v/>
      </c>
      <c r="R38" s="22" t="str">
        <f t="shared" si="0"/>
        <v>__</v>
      </c>
      <c r="S38" s="22" t="str">
        <f t="shared" si="17"/>
        <v>_</v>
      </c>
      <c r="T38" s="22" t="str">
        <f t="shared" si="1"/>
        <v/>
      </c>
      <c r="U38" s="22" t="str">
        <f t="shared" si="2"/>
        <v/>
      </c>
      <c r="V38" s="22" t="str">
        <f t="shared" si="3"/>
        <v/>
      </c>
      <c r="W38" s="22" t="str">
        <f t="shared" si="4"/>
        <v/>
      </c>
      <c r="X38" s="22" t="str">
        <f t="shared" si="5"/>
        <v/>
      </c>
      <c r="Y38" s="22" t="str">
        <f t="shared" si="6"/>
        <v/>
      </c>
      <c r="Z38" s="22" t="str">
        <f t="shared" si="7"/>
        <v/>
      </c>
      <c r="AA38" s="22" t="str">
        <f t="shared" si="8"/>
        <v/>
      </c>
      <c r="AB38" s="22" t="str">
        <f t="shared" si="9"/>
        <v/>
      </c>
      <c r="AC38" s="22" t="str">
        <f t="shared" si="10"/>
        <v/>
      </c>
      <c r="AD38" s="98" t="str">
        <f t="shared" si="11"/>
        <v/>
      </c>
      <c r="AE38" s="22" t="str">
        <f t="shared" si="12"/>
        <v/>
      </c>
      <c r="AF38" s="22" t="str">
        <f t="shared" si="13"/>
        <v/>
      </c>
      <c r="AG38" s="22" t="str">
        <f t="shared" si="14"/>
        <v/>
      </c>
      <c r="AH38" s="22" t="str">
        <f t="shared" si="15"/>
        <v/>
      </c>
      <c r="AI38" s="22" t="str">
        <f t="shared" si="16"/>
        <v/>
      </c>
    </row>
    <row r="39" spans="1:35" hidden="1" x14ac:dyDescent="0.35">
      <c r="A39" s="38" t="str">
        <f>IF('Startovní listina'!A113="","",'Startovní listina'!A113)</f>
        <v>97</v>
      </c>
      <c r="B39" s="39" t="str">
        <f>IF('Startovní listina'!B113="","",'Startovní listina'!B113)</f>
        <v/>
      </c>
      <c r="C39" s="39" t="str">
        <f>IF('Startovní listina'!D113="","",'Startovní listina'!D113)</f>
        <v/>
      </c>
      <c r="D39" s="39" t="str">
        <f>IF('Startovní listina'!E113="","",'Startovní listina'!E113)</f>
        <v/>
      </c>
      <c r="E39" s="63" t="str">
        <f>IF('Startovní listina'!F113="","",'Startovní listina'!F113)</f>
        <v/>
      </c>
      <c r="F39" s="161"/>
      <c r="G39" s="162"/>
      <c r="H39" s="64" t="str">
        <f>IF(F39="","",IF(F39&gt;=90,"V",IF(F39&gt;=80,"VD",IF(F39&gt;=70,"D",IF(F39&gt;=60,"OB","NEOB")))))</f>
        <v/>
      </c>
      <c r="I39" s="39" t="str">
        <f>IF($I$10="Celkové",IF(F39="","",RANK(AD39,$AD$17:$AD$116,0)),IF(F39="","",IF(S39="RO3_1. START",RANK(T39,$T$17:$T$116,0),IF(S39="RO2_1. START",RANK(U39,$U$17:$U$116,0),IF(S39="RO1_1. START",RANK(V39,$V$17:$V$116,0),IF(S39="RO-V_1. START",RANK(W39,$W$17:$W$116,0),IF(S39="RO-Z_1. START",RANK(X39,$X$17:$X$116,0),IF(S39="RO3_2. START",RANK(Y39,$Y$17:$Y$116,0),IF(S39="RO2_2. START",RANK(Z39,$Z$17:$Z$116,0),IF(S39="RO1_2. START",RANK(AA39,$AA$17:$AA$116,0),IF(S39="RO-V_2. START",RANK(AB39,$AB$17:$AB$116,0),IF(S39="RO-Z_2. START",RANK(AC39,$AC$17:$AC$116,0),""))))))))))))</f>
        <v/>
      </c>
      <c r="J39" s="107" t="str">
        <f>IF('Startovní listina'!H113="","",'Startovní listina'!H113)</f>
        <v/>
      </c>
      <c r="K39" s="112" t="str">
        <f>IF('Startovní listina'!I113="","",'Startovní listina'!I113)</f>
        <v/>
      </c>
      <c r="L39" s="113"/>
      <c r="M39" s="167"/>
      <c r="N39" s="172" t="str">
        <f>IF(J39="1. START",SUMIF($R$17:$R$116,R39,$F$17:$F$116),"")</f>
        <v/>
      </c>
      <c r="O39" s="173" t="str">
        <f>IF(J39="1. START",SUMIF($R$17:$R$116,R39,$G$17:$G$116),"")</f>
        <v/>
      </c>
      <c r="P39" s="174" t="str">
        <f>IF(N39="","",IF(E39="RO3",RANK(AE39,$AE$17:$AE$116,0),IF(E39="RO2",RANK(AF39,$AF$17:$AF$116,0),IF(E39="RO1",RANK(AG39,$AG$17:$AG$116,0),IF(E39="RO-Z",RANK(AI39,$AI$17:$AI$116,0),IF(E39="RO-V",RANK(AH39,$AH$17:$AH$116,0),""))))))</f>
        <v/>
      </c>
      <c r="R39" s="22" t="str">
        <f t="shared" si="0"/>
        <v>__</v>
      </c>
      <c r="S39" s="22" t="str">
        <f t="shared" si="17"/>
        <v>_</v>
      </c>
      <c r="T39" s="22" t="str">
        <f t="shared" si="1"/>
        <v/>
      </c>
      <c r="U39" s="22" t="str">
        <f t="shared" si="2"/>
        <v/>
      </c>
      <c r="V39" s="22" t="str">
        <f t="shared" si="3"/>
        <v/>
      </c>
      <c r="W39" s="22" t="str">
        <f t="shared" si="4"/>
        <v/>
      </c>
      <c r="X39" s="22" t="str">
        <f t="shared" si="5"/>
        <v/>
      </c>
      <c r="Y39" s="22" t="str">
        <f t="shared" si="6"/>
        <v/>
      </c>
      <c r="Z39" s="22" t="str">
        <f t="shared" si="7"/>
        <v/>
      </c>
      <c r="AA39" s="22" t="str">
        <f t="shared" si="8"/>
        <v/>
      </c>
      <c r="AB39" s="22" t="str">
        <f t="shared" si="9"/>
        <v/>
      </c>
      <c r="AC39" s="22" t="str">
        <f t="shared" si="10"/>
        <v/>
      </c>
      <c r="AD39" s="98" t="str">
        <f t="shared" si="11"/>
        <v/>
      </c>
      <c r="AE39" s="22" t="str">
        <f t="shared" si="12"/>
        <v/>
      </c>
      <c r="AF39" s="22" t="str">
        <f t="shared" si="13"/>
        <v/>
      </c>
      <c r="AG39" s="22" t="str">
        <f t="shared" si="14"/>
        <v/>
      </c>
      <c r="AH39" s="22" t="str">
        <f t="shared" si="15"/>
        <v/>
      </c>
      <c r="AI39" s="22" t="str">
        <f t="shared" si="16"/>
        <v/>
      </c>
    </row>
    <row r="40" spans="1:35" hidden="1" x14ac:dyDescent="0.35">
      <c r="A40" s="38" t="str">
        <f>IF('Startovní listina'!A114="","",'Startovní listina'!A114)</f>
        <v>98</v>
      </c>
      <c r="B40" s="39" t="str">
        <f>IF('Startovní listina'!B114="","",'Startovní listina'!B114)</f>
        <v/>
      </c>
      <c r="C40" s="39" t="str">
        <f>IF('Startovní listina'!D114="","",'Startovní listina'!D114)</f>
        <v/>
      </c>
      <c r="D40" s="39" t="str">
        <f>IF('Startovní listina'!E114="","",'Startovní listina'!E114)</f>
        <v/>
      </c>
      <c r="E40" s="63" t="str">
        <f>IF('Startovní listina'!F114="","",'Startovní listina'!F114)</f>
        <v/>
      </c>
      <c r="F40" s="161"/>
      <c r="G40" s="162"/>
      <c r="H40" s="64" t="str">
        <f>IF(F40="","",IF(F40&gt;=90,"V",IF(F40&gt;=80,"VD",IF(F40&gt;=70,"D",IF(F40&gt;=60,"OB","NEOB")))))</f>
        <v/>
      </c>
      <c r="I40" s="39" t="str">
        <f>IF($I$10="Celkové",IF(F40="","",RANK(AD40,$AD$17:$AD$116,0)),IF(F40="","",IF(S40="RO3_1. START",RANK(T40,$T$17:$T$116,0),IF(S40="RO2_1. START",RANK(U40,$U$17:$U$116,0),IF(S40="RO1_1. START",RANK(V40,$V$17:$V$116,0),IF(S40="RO-V_1. START",RANK(W40,$W$17:$W$116,0),IF(S40="RO-Z_1. START",RANK(X40,$X$17:$X$116,0),IF(S40="RO3_2. START",RANK(Y40,$Y$17:$Y$116,0),IF(S40="RO2_2. START",RANK(Z40,$Z$17:$Z$116,0),IF(S40="RO1_2. START",RANK(AA40,$AA$17:$AA$116,0),IF(S40="RO-V_2. START",RANK(AB40,$AB$17:$AB$116,0),IF(S40="RO-Z_2. START",RANK(AC40,$AC$17:$AC$116,0),""))))))))))))</f>
        <v/>
      </c>
      <c r="J40" s="107" t="str">
        <f>IF('Startovní listina'!H114="","",'Startovní listina'!H114)</f>
        <v/>
      </c>
      <c r="K40" s="112" t="str">
        <f>IF('Startovní listina'!I114="","",'Startovní listina'!I114)</f>
        <v/>
      </c>
      <c r="L40" s="113"/>
      <c r="M40" s="167"/>
      <c r="N40" s="172" t="str">
        <f>IF(J40="1. START",SUMIF($R$17:$R$116,R40,$F$17:$F$116),"")</f>
        <v/>
      </c>
      <c r="O40" s="173" t="str">
        <f>IF(J40="1. START",SUMIF($R$17:$R$116,R40,$G$17:$G$116),"")</f>
        <v/>
      </c>
      <c r="P40" s="174" t="str">
        <f>IF(N40="","",IF(E40="RO3",RANK(AE40,$AE$17:$AE$116,0),IF(E40="RO2",RANK(AF40,$AF$17:$AF$116,0),IF(E40="RO1",RANK(AG40,$AG$17:$AG$116,0),IF(E40="RO-Z",RANK(AI40,$AI$17:$AI$116,0),IF(E40="RO-V",RANK(AH40,$AH$17:$AH$116,0),""))))))</f>
        <v/>
      </c>
      <c r="R40" s="22" t="str">
        <f t="shared" si="0"/>
        <v>__</v>
      </c>
      <c r="S40" s="22" t="str">
        <f t="shared" si="17"/>
        <v>_</v>
      </c>
      <c r="T40" s="22" t="str">
        <f t="shared" si="1"/>
        <v/>
      </c>
      <c r="U40" s="22" t="str">
        <f t="shared" si="2"/>
        <v/>
      </c>
      <c r="V40" s="22" t="str">
        <f t="shared" si="3"/>
        <v/>
      </c>
      <c r="W40" s="22" t="str">
        <f t="shared" si="4"/>
        <v/>
      </c>
      <c r="X40" s="22" t="str">
        <f t="shared" si="5"/>
        <v/>
      </c>
      <c r="Y40" s="22" t="str">
        <f t="shared" si="6"/>
        <v/>
      </c>
      <c r="Z40" s="22" t="str">
        <f t="shared" si="7"/>
        <v/>
      </c>
      <c r="AA40" s="22" t="str">
        <f t="shared" si="8"/>
        <v/>
      </c>
      <c r="AB40" s="22" t="str">
        <f t="shared" si="9"/>
        <v/>
      </c>
      <c r="AC40" s="22" t="str">
        <f t="shared" si="10"/>
        <v/>
      </c>
      <c r="AD40" s="98" t="str">
        <f t="shared" si="11"/>
        <v/>
      </c>
      <c r="AE40" s="22" t="str">
        <f t="shared" si="12"/>
        <v/>
      </c>
      <c r="AF40" s="22" t="str">
        <f t="shared" si="13"/>
        <v/>
      </c>
      <c r="AG40" s="22" t="str">
        <f t="shared" si="14"/>
        <v/>
      </c>
      <c r="AH40" s="22" t="str">
        <f t="shared" si="15"/>
        <v/>
      </c>
      <c r="AI40" s="22" t="str">
        <f t="shared" si="16"/>
        <v/>
      </c>
    </row>
    <row r="41" spans="1:35" hidden="1" x14ac:dyDescent="0.35">
      <c r="A41" s="38" t="str">
        <f>IF('Startovní listina'!A115="","",'Startovní listina'!A115)</f>
        <v>99</v>
      </c>
      <c r="B41" s="39" t="str">
        <f>IF('Startovní listina'!B115="","",'Startovní listina'!B115)</f>
        <v/>
      </c>
      <c r="C41" s="39" t="str">
        <f>IF('Startovní listina'!D115="","",'Startovní listina'!D115)</f>
        <v/>
      </c>
      <c r="D41" s="39" t="str">
        <f>IF('Startovní listina'!E115="","",'Startovní listina'!E115)</f>
        <v/>
      </c>
      <c r="E41" s="63" t="str">
        <f>IF('Startovní listina'!F115="","",'Startovní listina'!F115)</f>
        <v/>
      </c>
      <c r="F41" s="161"/>
      <c r="G41" s="162"/>
      <c r="H41" s="64" t="str">
        <f>IF(F41="","",IF(F41&gt;=90,"V",IF(F41&gt;=80,"VD",IF(F41&gt;=70,"D",IF(F41&gt;=60,"OB","NEOB")))))</f>
        <v/>
      </c>
      <c r="I41" s="39" t="str">
        <f>IF($I$10="Celkové",IF(F41="","",RANK(AD41,$AD$17:$AD$116,0)),IF(F41="","",IF(S41="RO3_1. START",RANK(T41,$T$17:$T$116,0),IF(S41="RO2_1. START",RANK(U41,$U$17:$U$116,0),IF(S41="RO1_1. START",RANK(V41,$V$17:$V$116,0),IF(S41="RO-V_1. START",RANK(W41,$W$17:$W$116,0),IF(S41="RO-Z_1. START",RANK(X41,$X$17:$X$116,0),IF(S41="RO3_2. START",RANK(Y41,$Y$17:$Y$116,0),IF(S41="RO2_2. START",RANK(Z41,$Z$17:$Z$116,0),IF(S41="RO1_2. START",RANK(AA41,$AA$17:$AA$116,0),IF(S41="RO-V_2. START",RANK(AB41,$AB$17:$AB$116,0),IF(S41="RO-Z_2. START",RANK(AC41,$AC$17:$AC$116,0),""))))))))))))</f>
        <v/>
      </c>
      <c r="J41" s="107" t="str">
        <f>IF('Startovní listina'!H115="","",'Startovní listina'!H115)</f>
        <v/>
      </c>
      <c r="K41" s="112" t="str">
        <f>IF('Startovní listina'!I115="","",'Startovní listina'!I115)</f>
        <v/>
      </c>
      <c r="L41" s="113"/>
      <c r="M41" s="167"/>
      <c r="N41" s="172" t="str">
        <f>IF(J41="1. START",SUMIF($R$17:$R$116,R41,$F$17:$F$116),"")</f>
        <v/>
      </c>
      <c r="O41" s="173" t="str">
        <f>IF(J41="1. START",SUMIF($R$17:$R$116,R41,$G$17:$G$116),"")</f>
        <v/>
      </c>
      <c r="P41" s="174" t="str">
        <f>IF(N41="","",IF(E41="RO3",RANK(AE41,$AE$17:$AE$116,0),IF(E41="RO2",RANK(AF41,$AF$17:$AF$116,0),IF(E41="RO1",RANK(AG41,$AG$17:$AG$116,0),IF(E41="RO-Z",RANK(AI41,$AI$17:$AI$116,0),IF(E41="RO-V",RANK(AH41,$AH$17:$AH$116,0),""))))))</f>
        <v/>
      </c>
      <c r="R41" s="22" t="str">
        <f t="shared" si="0"/>
        <v>__</v>
      </c>
      <c r="S41" s="22" t="str">
        <f t="shared" si="17"/>
        <v>_</v>
      </c>
      <c r="T41" s="22" t="str">
        <f t="shared" si="1"/>
        <v/>
      </c>
      <c r="U41" s="22" t="str">
        <f t="shared" si="2"/>
        <v/>
      </c>
      <c r="V41" s="22" t="str">
        <f t="shared" si="3"/>
        <v/>
      </c>
      <c r="W41" s="22" t="str">
        <f t="shared" si="4"/>
        <v/>
      </c>
      <c r="X41" s="22" t="str">
        <f t="shared" si="5"/>
        <v/>
      </c>
      <c r="Y41" s="22" t="str">
        <f t="shared" si="6"/>
        <v/>
      </c>
      <c r="Z41" s="22" t="str">
        <f t="shared" si="7"/>
        <v/>
      </c>
      <c r="AA41" s="22" t="str">
        <f t="shared" si="8"/>
        <v/>
      </c>
      <c r="AB41" s="22" t="str">
        <f t="shared" si="9"/>
        <v/>
      </c>
      <c r="AC41" s="22" t="str">
        <f t="shared" si="10"/>
        <v/>
      </c>
      <c r="AD41" s="98" t="str">
        <f t="shared" si="11"/>
        <v/>
      </c>
      <c r="AE41" s="22" t="str">
        <f t="shared" si="12"/>
        <v/>
      </c>
      <c r="AF41" s="22" t="str">
        <f t="shared" si="13"/>
        <v/>
      </c>
      <c r="AG41" s="22" t="str">
        <f t="shared" si="14"/>
        <v/>
      </c>
      <c r="AH41" s="22" t="str">
        <f t="shared" si="15"/>
        <v/>
      </c>
      <c r="AI41" s="22" t="str">
        <f t="shared" si="16"/>
        <v/>
      </c>
    </row>
    <row r="42" spans="1:35" hidden="1" x14ac:dyDescent="0.35">
      <c r="A42" s="38" t="str">
        <f>IF('Startovní listina'!A116="","",'Startovní listina'!A116)</f>
        <v>100</v>
      </c>
      <c r="B42" s="39" t="str">
        <f>IF('Startovní listina'!B116="","",'Startovní listina'!B116)</f>
        <v/>
      </c>
      <c r="C42" s="39" t="str">
        <f>IF('Startovní listina'!D116="","",'Startovní listina'!D116)</f>
        <v/>
      </c>
      <c r="D42" s="39" t="str">
        <f>IF('Startovní listina'!E116="","",'Startovní listina'!E116)</f>
        <v/>
      </c>
      <c r="E42" s="63" t="str">
        <f>IF('Startovní listina'!F116="","",'Startovní listina'!F116)</f>
        <v/>
      </c>
      <c r="F42" s="161"/>
      <c r="G42" s="162"/>
      <c r="H42" s="64" t="str">
        <f>IF(F42="","",IF(F42&gt;=90,"V",IF(F42&gt;=80,"VD",IF(F42&gt;=70,"D",IF(F42&gt;=60,"OB","NEOB")))))</f>
        <v/>
      </c>
      <c r="I42" s="39" t="str">
        <f>IF($I$10="Celkové",IF(F42="","",RANK(AD42,$AD$17:$AD$116,0)),IF(F42="","",IF(S42="RO3_1. START",RANK(T42,$T$17:$T$116,0),IF(S42="RO2_1. START",RANK(U42,$U$17:$U$116,0),IF(S42="RO1_1. START",RANK(V42,$V$17:$V$116,0),IF(S42="RO-V_1. START",RANK(W42,$W$17:$W$116,0),IF(S42="RO-Z_1. START",RANK(X42,$X$17:$X$116,0),IF(S42="RO3_2. START",RANK(Y42,$Y$17:$Y$116,0),IF(S42="RO2_2. START",RANK(Z42,$Z$17:$Z$116,0),IF(S42="RO1_2. START",RANK(AA42,$AA$17:$AA$116,0),IF(S42="RO-V_2. START",RANK(AB42,$AB$17:$AB$116,0),IF(S42="RO-Z_2. START",RANK(AC42,$AC$17:$AC$116,0),""))))))))))))</f>
        <v/>
      </c>
      <c r="J42" s="107" t="str">
        <f>IF('Startovní listina'!H116="","",'Startovní listina'!H116)</f>
        <v/>
      </c>
      <c r="K42" s="112" t="str">
        <f>IF('Startovní listina'!I116="","",'Startovní listina'!I116)</f>
        <v/>
      </c>
      <c r="L42" s="522"/>
      <c r="M42" s="167"/>
      <c r="N42" s="172" t="str">
        <f>IF(J42="1. START",SUMIF($R$17:$R$116,R42,$F$17:$F$116),"")</f>
        <v/>
      </c>
      <c r="O42" s="173" t="str">
        <f>IF(J42="1. START",SUMIF($R$17:$R$116,R42,$G$17:$G$116),"")</f>
        <v/>
      </c>
      <c r="P42" s="174" t="str">
        <f>IF(N42="","",IF(E42="RO3",RANK(AE42,$AE$17:$AE$116,0),IF(E42="RO2",RANK(AF42,$AF$17:$AF$116,0),IF(E42="RO1",RANK(AG42,$AG$17:$AG$116,0),IF(E42="RO-Z",RANK(AI42,$AI$17:$AI$116,0),IF(E42="RO-V",RANK(AH42,$AH$17:$AH$116,0),""))))))</f>
        <v/>
      </c>
      <c r="R42" s="22" t="str">
        <f t="shared" si="0"/>
        <v>__</v>
      </c>
      <c r="S42" s="22" t="str">
        <f t="shared" si="17"/>
        <v>_</v>
      </c>
      <c r="T42" s="22" t="str">
        <f t="shared" si="1"/>
        <v/>
      </c>
      <c r="U42" s="22" t="str">
        <f t="shared" si="2"/>
        <v/>
      </c>
      <c r="V42" s="22" t="str">
        <f t="shared" si="3"/>
        <v/>
      </c>
      <c r="W42" s="22" t="str">
        <f t="shared" si="4"/>
        <v/>
      </c>
      <c r="X42" s="22" t="str">
        <f t="shared" si="5"/>
        <v/>
      </c>
      <c r="Y42" s="22" t="str">
        <f t="shared" si="6"/>
        <v/>
      </c>
      <c r="Z42" s="22" t="str">
        <f t="shared" si="7"/>
        <v/>
      </c>
      <c r="AA42" s="22" t="str">
        <f t="shared" si="8"/>
        <v/>
      </c>
      <c r="AB42" s="22" t="str">
        <f t="shared" si="9"/>
        <v/>
      </c>
      <c r="AC42" s="22" t="str">
        <f t="shared" si="10"/>
        <v/>
      </c>
      <c r="AD42" s="98" t="str">
        <f t="shared" si="11"/>
        <v/>
      </c>
      <c r="AE42" s="22" t="str">
        <f t="shared" si="12"/>
        <v/>
      </c>
      <c r="AF42" s="22" t="str">
        <f t="shared" si="13"/>
        <v/>
      </c>
      <c r="AG42" s="22" t="str">
        <f t="shared" si="14"/>
        <v/>
      </c>
      <c r="AH42" s="22" t="str">
        <f t="shared" si="15"/>
        <v/>
      </c>
      <c r="AI42" s="22" t="str">
        <f t="shared" si="16"/>
        <v/>
      </c>
    </row>
    <row r="43" spans="1:35" x14ac:dyDescent="0.35">
      <c r="A43" s="38" t="str">
        <f>IF('Startovní listina'!A30="","",'Startovní listina'!A30)</f>
        <v>14</v>
      </c>
      <c r="B43" s="39" t="str">
        <f>IF('Startovní listina'!B20="","",'Startovní listina'!B20)</f>
        <v>Pech Richard</v>
      </c>
      <c r="C43" s="39" t="str">
        <f>IF('Startovní listina'!D20="","",'Startovní listina'!D20)</f>
        <v>Balance Axarzen</v>
      </c>
      <c r="D43" s="39" t="str">
        <f>IF('Startovní listina'!E20="","",'Startovní listina'!E20)</f>
        <v>BOM</v>
      </c>
      <c r="E43" s="63" t="str">
        <f>IF('Startovní listina'!F20="","",'Startovní listina'!F20)</f>
        <v>RO3</v>
      </c>
      <c r="F43" s="161">
        <v>98</v>
      </c>
      <c r="G43" s="162">
        <v>2.2773148148148149E-3</v>
      </c>
      <c r="H43" s="64" t="str">
        <f>IF(F43="","",IF(F43&gt;=90,"V",IF(F43&gt;=80,"VD",IF(F43&gt;=70,"D",IF(F43&gt;=60,"OB","NEOB")))))</f>
        <v>V</v>
      </c>
      <c r="I43" s="39">
        <f>IF($I$10="Celkové",IF(F43="","",RANK(AD43,$AD$17:$AD$116,0)),IF(F43="","",IF(S43="RO3_1. START",RANK(T43,$T$17:$T$116,0),IF(S43="RO2_1. START",RANK(U43,$U$17:$U$116,0),IF(S43="RO1_1. START",RANK(V43,$V$17:$V$116,0),IF(S43="RO-V_1. START",RANK(W43,$W$17:$W$116,0),IF(S43="RO-Z_1. START",RANK(X43,$X$17:$X$116,0),IF(S43="RO3_2. START",RANK(Y43,$Y$17:$Y$116,0),IF(S43="RO2_2. START",RANK(Z43,$Z$17:$Z$116,0),IF(S43="RO1_2. START",RANK(AA43,$AA$17:$AA$116,0),IF(S43="RO-V_2. START",RANK(AB43,$AB$17:$AB$116,0),IF(S43="RO-Z_2. START",RANK(AC43,$AC$17:$AC$116,0),""))))))))))))</f>
        <v>1</v>
      </c>
      <c r="J43" s="107" t="str">
        <f>IF('Startovní listina'!H20="","",'Startovní listina'!H20)</f>
        <v>1. START</v>
      </c>
      <c r="K43" s="112" t="str">
        <f>IF('Startovní listina'!I20="","",'Startovní listina'!I20)</f>
        <v>Martina Klein (D)</v>
      </c>
      <c r="L43" s="113"/>
      <c r="M43" s="167"/>
      <c r="N43" s="172">
        <f>IF(J43="1. START",SUMIF($R$17:$R$116,R43,$F$17:$F$116),"")</f>
        <v>193</v>
      </c>
      <c r="O43" s="173">
        <f>IF(J43="1. START",SUMIF($R$17:$R$116,R43,$G$17:$G$116),"")</f>
        <v>4.3611111111111107E-3</v>
      </c>
      <c r="P43" s="174">
        <f>IF(N43="","",IF(E43="RO3",RANK(AE43,$AE$17:$AE$116,0),IF(E43="RO2",RANK(AF43,$AF$17:$AF$116,0),IF(E43="RO1",RANK(AG43,$AG$17:$AG$116,0),IF(E43="RO-Z",RANK(AI43,$AI$17:$AI$116,0),IF(E43="RO-V",RANK(AH43,$AH$17:$AH$116,0),""))))))</f>
        <v>1</v>
      </c>
      <c r="R43" s="22" t="str">
        <f t="shared" si="0"/>
        <v>Pech Richard_Balance Axarzen_RO3</v>
      </c>
      <c r="S43" s="22" t="str">
        <f t="shared" si="17"/>
        <v>RO3_1. START</v>
      </c>
      <c r="T43" s="22">
        <f t="shared" si="1"/>
        <v>97.997722685185181</v>
      </c>
      <c r="U43" s="22" t="str">
        <f t="shared" si="2"/>
        <v/>
      </c>
      <c r="V43" s="22" t="str">
        <f t="shared" si="3"/>
        <v/>
      </c>
      <c r="W43" s="22" t="str">
        <f t="shared" si="4"/>
        <v/>
      </c>
      <c r="X43" s="22" t="str">
        <f t="shared" si="5"/>
        <v/>
      </c>
      <c r="Y43" s="22" t="str">
        <f t="shared" si="6"/>
        <v/>
      </c>
      <c r="Z43" s="22" t="str">
        <f t="shared" si="7"/>
        <v/>
      </c>
      <c r="AA43" s="22" t="str">
        <f t="shared" si="8"/>
        <v/>
      </c>
      <c r="AB43" s="22" t="str">
        <f t="shared" si="9"/>
        <v/>
      </c>
      <c r="AC43" s="22" t="str">
        <f t="shared" si="10"/>
        <v/>
      </c>
      <c r="AD43" s="98">
        <f t="shared" si="11"/>
        <v>97.997722685185181</v>
      </c>
      <c r="AE43" s="22">
        <f t="shared" si="12"/>
        <v>192.99563888888889</v>
      </c>
      <c r="AF43" s="22" t="str">
        <f t="shared" si="13"/>
        <v/>
      </c>
      <c r="AG43" s="22" t="str">
        <f t="shared" si="14"/>
        <v/>
      </c>
      <c r="AH43" s="22" t="str">
        <f t="shared" si="15"/>
        <v/>
      </c>
      <c r="AI43" s="22" t="str">
        <f t="shared" si="16"/>
        <v/>
      </c>
    </row>
    <row r="44" spans="1:35" x14ac:dyDescent="0.35">
      <c r="A44" s="38" t="str">
        <f>IF('Startovní listina'!A58="","",'Startovní listina'!A58)</f>
        <v>42</v>
      </c>
      <c r="B44" s="39" t="str">
        <f>IF('Startovní listina'!B46="","",'Startovní listina'!B46)</f>
        <v>Musilová Anna</v>
      </c>
      <c r="C44" s="39" t="str">
        <f>IF('Startovní listina'!D46="","",'Startovní listina'!D46)</f>
        <v>Aroma Chilli Redrob Fenix</v>
      </c>
      <c r="D44" s="39" t="str">
        <f>IF('Startovní listina'!E46="","",'Startovní listina'!E46)</f>
        <v>BOC</v>
      </c>
      <c r="E44" s="63" t="str">
        <f>IF('Startovní listina'!F46="","",'Startovní listina'!F46)</f>
        <v>RO3</v>
      </c>
      <c r="F44" s="161">
        <v>90</v>
      </c>
      <c r="G44" s="162">
        <v>2.1325231481481481E-3</v>
      </c>
      <c r="H44" s="64" t="str">
        <f>IF(F44="","",IF(F44&gt;=90,"V",IF(F44&gt;=80,"VD",IF(F44&gt;=70,"D",IF(F44&gt;=60,"OB","NEOB")))))</f>
        <v>V</v>
      </c>
      <c r="I44" s="39">
        <f>IF($I$10="Celkové",IF(F44="","",RANK(AD44,$AD$17:$AD$116,0)),IF(F44="","",IF(S44="RO3_1. START",RANK(T44,$T$17:$T$116,0),IF(S44="RO2_1. START",RANK(U44,$U$17:$U$116,0),IF(S44="RO1_1. START",RANK(V44,$V$17:$V$116,0),IF(S44="RO-V_1. START",RANK(W44,$W$17:$W$116,0),IF(S44="RO-Z_1. START",RANK(X44,$X$17:$X$116,0),IF(S44="RO3_2. START",RANK(Y44,$Y$17:$Y$116,0),IF(S44="RO2_2. START",RANK(Z44,$Z$17:$Z$116,0),IF(S44="RO1_2. START",RANK(AA44,$AA$17:$AA$116,0),IF(S44="RO-V_2. START",RANK(AB44,$AB$17:$AB$116,0),IF(S44="RO-Z_2. START",RANK(AC44,$AC$17:$AC$116,0),""))))))))))))</f>
        <v>5</v>
      </c>
      <c r="J44" s="107" t="str">
        <f>IF('Startovní listina'!H46="","",'Startovní listina'!H46)</f>
        <v>1. START</v>
      </c>
      <c r="K44" s="112" t="str">
        <f>IF('Startovní listina'!I46="","",'Startovní listina'!I46)</f>
        <v>Martina Klein (D)</v>
      </c>
      <c r="L44" s="113"/>
      <c r="M44" s="167"/>
      <c r="N44" s="172">
        <f>IF(J44="1. START",SUMIF($R$17:$R$116,R44,$F$17:$F$116),"")</f>
        <v>189</v>
      </c>
      <c r="O44" s="173">
        <f>IF(J44="1. START",SUMIF($R$17:$R$116,R44,$G$17:$G$116),"")</f>
        <v>4.0017361111111113E-3</v>
      </c>
      <c r="P44" s="174">
        <f>IF(N44="","",IF(E44="RO3",RANK(AE44,$AE$17:$AE$116,0),IF(E44="RO2",RANK(AF44,$AF$17:$AF$116,0),IF(E44="RO1",RANK(AG44,$AG$17:$AG$116,0),IF(E44="RO-Z",RANK(AI44,$AI$17:$AI$116,0),IF(E44="RO-V",RANK(AH44,$AH$17:$AH$116,0),""))))))</f>
        <v>2</v>
      </c>
      <c r="R44" s="22" t="str">
        <f t="shared" si="0"/>
        <v>Musilová Anna_Aroma Chilli Redrob Fenix_RO3</v>
      </c>
      <c r="S44" s="22" t="str">
        <f t="shared" si="17"/>
        <v>RO3_1. START</v>
      </c>
      <c r="T44" s="22">
        <f t="shared" si="1"/>
        <v>89.997867476851852</v>
      </c>
      <c r="U44" s="22" t="str">
        <f t="shared" si="2"/>
        <v/>
      </c>
      <c r="V44" s="22" t="str">
        <f t="shared" si="3"/>
        <v/>
      </c>
      <c r="W44" s="22" t="str">
        <f t="shared" si="4"/>
        <v/>
      </c>
      <c r="X44" s="22" t="str">
        <f t="shared" si="5"/>
        <v/>
      </c>
      <c r="Y44" s="22" t="str">
        <f t="shared" si="6"/>
        <v/>
      </c>
      <c r="Z44" s="22" t="str">
        <f t="shared" si="7"/>
        <v/>
      </c>
      <c r="AA44" s="22" t="str">
        <f t="shared" si="8"/>
        <v/>
      </c>
      <c r="AB44" s="22" t="str">
        <f t="shared" si="9"/>
        <v/>
      </c>
      <c r="AC44" s="22" t="str">
        <f t="shared" si="10"/>
        <v/>
      </c>
      <c r="AD44" s="98">
        <f t="shared" si="11"/>
        <v>89.997867476851852</v>
      </c>
      <c r="AE44" s="22">
        <f t="shared" si="12"/>
        <v>188.99599826388888</v>
      </c>
      <c r="AF44" s="22" t="str">
        <f t="shared" si="13"/>
        <v/>
      </c>
      <c r="AG44" s="22" t="str">
        <f t="shared" si="14"/>
        <v/>
      </c>
      <c r="AH44" s="22" t="str">
        <f t="shared" si="15"/>
        <v/>
      </c>
      <c r="AI44" s="22" t="str">
        <f t="shared" si="16"/>
        <v/>
      </c>
    </row>
    <row r="45" spans="1:35" x14ac:dyDescent="0.35">
      <c r="A45" s="38" t="str">
        <f>IF('Startovní listina'!A28="","",'Startovní listina'!A28)</f>
        <v>12</v>
      </c>
      <c r="B45" s="39" t="str">
        <f>IF('Startovní listina'!B43="","",'Startovní listina'!B43)</f>
        <v>Kubešová Božena</v>
      </c>
      <c r="C45" s="39" t="str">
        <f>IF('Startovní listina'!D43="","",'Startovní listina'!D43)</f>
        <v xml:space="preserve">Sára </v>
      </c>
      <c r="D45" s="39" t="str">
        <f>IF('Startovní listina'!E43="","",'Startovní listina'!E43)</f>
        <v>MIX</v>
      </c>
      <c r="E45" s="63" t="str">
        <f>IF('Startovní listina'!F43="","",'Startovní listina'!F43)</f>
        <v>RO3</v>
      </c>
      <c r="F45" s="161">
        <v>95</v>
      </c>
      <c r="G45" s="162">
        <v>2.4201388888888888E-3</v>
      </c>
      <c r="H45" s="64" t="str">
        <f>IF(F45="","",IF(F45&gt;=90,"V",IF(F45&gt;=80,"VD",IF(F45&gt;=70,"D",IF(F45&gt;=60,"OB","NEOB")))))</f>
        <v>V</v>
      </c>
      <c r="I45" s="39">
        <f>IF($I$10="Celkové",IF(F45="","",RANK(AD45,$AD$17:$AD$116,0)),IF(F45="","",IF(S45="RO3_1. START",RANK(T45,$T$17:$T$116,0),IF(S45="RO2_1. START",RANK(U45,$U$17:$U$116,0),IF(S45="RO1_1. START",RANK(V45,$V$17:$V$116,0),IF(S45="RO-V_1. START",RANK(W45,$W$17:$W$116,0),IF(S45="RO-Z_1. START",RANK(X45,$X$17:$X$116,0),IF(S45="RO3_2. START",RANK(Y45,$Y$17:$Y$116,0),IF(S45="RO2_2. START",RANK(Z45,$Z$17:$Z$116,0),IF(S45="RO1_2. START",RANK(AA45,$AA$17:$AA$116,0),IF(S45="RO-V_2. START",RANK(AB45,$AB$17:$AB$116,0),IF(S45="RO-Z_2. START",RANK(AC45,$AC$17:$AC$116,0),""))))))))))))</f>
        <v>2</v>
      </c>
      <c r="J45" s="107" t="str">
        <f>IF('Startovní listina'!H43="","",'Startovní listina'!H43)</f>
        <v>1. START</v>
      </c>
      <c r="K45" s="112" t="str">
        <f>IF('Startovní listina'!I43="","",'Startovní listina'!I43)</f>
        <v>Martina Klein (D)</v>
      </c>
      <c r="L45" s="113"/>
      <c r="M45" s="167"/>
      <c r="N45" s="172">
        <f>IF(J45="1. START",SUMIF($R$17:$R$116,R45,$F$17:$F$116),"")</f>
        <v>189</v>
      </c>
      <c r="O45" s="173">
        <f>IF(J45="1. START",SUMIF($R$17:$R$116,R45,$G$17:$G$116),"")</f>
        <v>4.5648148148148149E-3</v>
      </c>
      <c r="P45" s="174">
        <f>IF(N45="","",IF(E45="RO3",RANK(AE45,$AE$17:$AE$116,0),IF(E45="RO2",RANK(AF45,$AF$17:$AF$116,0),IF(E45="RO1",RANK(AG45,$AG$17:$AG$116,0),IF(E45="RO-Z",RANK(AI45,$AI$17:$AI$116,0),IF(E45="RO-V",RANK(AH45,$AH$17:$AH$116,0),""))))))</f>
        <v>3</v>
      </c>
      <c r="R45" s="22" t="str">
        <f t="shared" si="0"/>
        <v>Kubešová Božena_Sára _RO3</v>
      </c>
      <c r="S45" s="22" t="str">
        <f t="shared" si="17"/>
        <v>RO3_1. START</v>
      </c>
      <c r="T45" s="22">
        <f t="shared" si="1"/>
        <v>94.997579861111106</v>
      </c>
      <c r="U45" s="22" t="str">
        <f t="shared" si="2"/>
        <v/>
      </c>
      <c r="V45" s="22" t="str">
        <f t="shared" si="3"/>
        <v/>
      </c>
      <c r="W45" s="22" t="str">
        <f t="shared" si="4"/>
        <v/>
      </c>
      <c r="X45" s="22" t="str">
        <f t="shared" si="5"/>
        <v/>
      </c>
      <c r="Y45" s="22" t="str">
        <f t="shared" si="6"/>
        <v/>
      </c>
      <c r="Z45" s="22" t="str">
        <f t="shared" si="7"/>
        <v/>
      </c>
      <c r="AA45" s="22" t="str">
        <f t="shared" si="8"/>
        <v/>
      </c>
      <c r="AB45" s="22" t="str">
        <f t="shared" si="9"/>
        <v/>
      </c>
      <c r="AC45" s="22" t="str">
        <f t="shared" si="10"/>
        <v/>
      </c>
      <c r="AD45" s="98">
        <f t="shared" si="11"/>
        <v>94.997579861111106</v>
      </c>
      <c r="AE45" s="22">
        <f t="shared" si="12"/>
        <v>188.99543518518519</v>
      </c>
      <c r="AF45" s="22" t="str">
        <f t="shared" si="13"/>
        <v/>
      </c>
      <c r="AG45" s="22" t="str">
        <f t="shared" si="14"/>
        <v/>
      </c>
      <c r="AH45" s="22" t="str">
        <f t="shared" si="15"/>
        <v/>
      </c>
      <c r="AI45" s="22" t="str">
        <f t="shared" si="16"/>
        <v/>
      </c>
    </row>
    <row r="46" spans="1:35" x14ac:dyDescent="0.35">
      <c r="A46" s="38" t="str">
        <f>IF('Startovní listina'!A87="","",'Startovní listina'!A87)</f>
        <v>71</v>
      </c>
      <c r="B46" s="39" t="str">
        <f>IF('Startovní listina'!B49="","",'Startovní listina'!B49)</f>
        <v>Koubková Sabina</v>
      </c>
      <c r="C46" s="39" t="str">
        <f>IF('Startovní listina'!D49="","",'Startovní listina'!D49)</f>
        <v>Faroth Hvězda Els</v>
      </c>
      <c r="D46" s="39" t="str">
        <f>IF('Startovní listina'!E49="","",'Startovní listina'!E49)</f>
        <v>BOC</v>
      </c>
      <c r="E46" s="63" t="str">
        <f>IF('Startovní listina'!F49="","",'Startovní listina'!F49)</f>
        <v>RO3</v>
      </c>
      <c r="F46" s="161">
        <v>90</v>
      </c>
      <c r="G46" s="162">
        <v>2.3221064814814814E-3</v>
      </c>
      <c r="H46" s="64" t="str">
        <f>IF(F46="","",IF(F46&gt;=90,"V",IF(F46&gt;=80,"VD",IF(F46&gt;=70,"D",IF(F46&gt;=60,"OB","NEOB")))))</f>
        <v>V</v>
      </c>
      <c r="I46" s="39">
        <f>IF($I$10="Celkové",IF(F46="","",RANK(AD46,$AD$17:$AD$116,0)),IF(F46="","",IF(S46="RO3_1. START",RANK(T46,$T$17:$T$116,0),IF(S46="RO2_1. START",RANK(U46,$U$17:$U$116,0),IF(S46="RO1_1. START",RANK(V46,$V$17:$V$116,0),IF(S46="RO-V_1. START",RANK(W46,$W$17:$W$116,0),IF(S46="RO-Z_1. START",RANK(X46,$X$17:$X$116,0),IF(S46="RO3_2. START",RANK(Y46,$Y$17:$Y$116,0),IF(S46="RO2_2. START",RANK(Z46,$Z$17:$Z$116,0),IF(S46="RO1_2. START",RANK(AA46,$AA$17:$AA$116,0),IF(S46="RO-V_2. START",RANK(AB46,$AB$17:$AB$116,0),IF(S46="RO-Z_2. START",RANK(AC46,$AC$17:$AC$116,0),""))))))))))))</f>
        <v>6</v>
      </c>
      <c r="J46" s="107" t="str">
        <f>IF('Startovní listina'!H49="","",'Startovní listina'!H49)</f>
        <v>1. START</v>
      </c>
      <c r="K46" s="112" t="str">
        <f>IF('Startovní listina'!I49="","",'Startovní listina'!I49)</f>
        <v>Martina Klein (D)</v>
      </c>
      <c r="L46" s="113"/>
      <c r="M46" s="167"/>
      <c r="N46" s="172">
        <f>IF(J46="1. START",SUMIF($R$17:$R$116,R46,$F$17:$F$116),"")</f>
        <v>186</v>
      </c>
      <c r="O46" s="173">
        <f>IF(J46="1. START",SUMIF($R$17:$R$116,R46,$G$17:$G$116),"")</f>
        <v>4.3692129629629628E-3</v>
      </c>
      <c r="P46" s="174">
        <f>IF(N46="","",IF(E46="RO3",RANK(AE46,$AE$17:$AE$116,0),IF(E46="RO2",RANK(AF46,$AF$17:$AF$116,0),IF(E46="RO1",RANK(AG46,$AG$17:$AG$116,0),IF(E46="RO-Z",RANK(AI46,$AI$17:$AI$116,0),IF(E46="RO-V",RANK(AH46,$AH$17:$AH$116,0),""))))))</f>
        <v>4</v>
      </c>
      <c r="R46" s="22" t="str">
        <f t="shared" si="0"/>
        <v>Koubková Sabina_Faroth Hvězda Els_RO3</v>
      </c>
      <c r="S46" s="22" t="str">
        <f t="shared" si="17"/>
        <v>RO3_1. START</v>
      </c>
      <c r="T46" s="22">
        <f t="shared" si="1"/>
        <v>89.997677893518514</v>
      </c>
      <c r="U46" s="22" t="str">
        <f t="shared" si="2"/>
        <v/>
      </c>
      <c r="V46" s="22" t="str">
        <f t="shared" si="3"/>
        <v/>
      </c>
      <c r="W46" s="22" t="str">
        <f t="shared" si="4"/>
        <v/>
      </c>
      <c r="X46" s="22" t="str">
        <f t="shared" si="5"/>
        <v/>
      </c>
      <c r="Y46" s="22" t="str">
        <f t="shared" si="6"/>
        <v/>
      </c>
      <c r="Z46" s="22" t="str">
        <f t="shared" si="7"/>
        <v/>
      </c>
      <c r="AA46" s="22" t="str">
        <f t="shared" si="8"/>
        <v/>
      </c>
      <c r="AB46" s="22" t="str">
        <f t="shared" si="9"/>
        <v/>
      </c>
      <c r="AC46" s="22" t="str">
        <f t="shared" si="10"/>
        <v/>
      </c>
      <c r="AD46" s="98">
        <f t="shared" si="11"/>
        <v>89.997677893518514</v>
      </c>
      <c r="AE46" s="22">
        <f t="shared" si="12"/>
        <v>185.99563078703704</v>
      </c>
      <c r="AF46" s="22" t="str">
        <f t="shared" si="13"/>
        <v/>
      </c>
      <c r="AG46" s="22" t="str">
        <f t="shared" si="14"/>
        <v/>
      </c>
      <c r="AH46" s="22" t="str">
        <f t="shared" si="15"/>
        <v/>
      </c>
      <c r="AI46" s="22" t="str">
        <f t="shared" si="16"/>
        <v/>
      </c>
    </row>
    <row r="47" spans="1:35" x14ac:dyDescent="0.35">
      <c r="A47" s="38" t="str">
        <f>IF('Startovní listina'!A67="","",'Startovní listina'!A67)</f>
        <v>51</v>
      </c>
      <c r="B47" s="39" t="str">
        <f>IF('Startovní listina'!B36="","",'Startovní listina'!B36)</f>
        <v>Smolíková Alena</v>
      </c>
      <c r="C47" s="39" t="str">
        <f>IF('Startovní listina'!D36="","",'Startovní listina'!D36)</f>
        <v>Freestyle FOX Royal Fellow</v>
      </c>
      <c r="D47" s="39" t="str">
        <f>IF('Startovní listina'!E36="","",'Startovní listina'!E36)</f>
        <v>BOC</v>
      </c>
      <c r="E47" s="63" t="str">
        <f>IF('Startovní listina'!F36="","",'Startovní listina'!F36)</f>
        <v>RO3</v>
      </c>
      <c r="F47" s="161">
        <v>90</v>
      </c>
      <c r="G47" s="162">
        <v>1.8293981481481481E-3</v>
      </c>
      <c r="H47" s="64" t="str">
        <f>IF(F47="","",IF(F47&gt;=90,"V",IF(F47&gt;=80,"VD",IF(F47&gt;=70,"D",IF(F47&gt;=60,"OB","NEOB")))))</f>
        <v>V</v>
      </c>
      <c r="I47" s="39">
        <f>IF($I$10="Celkové",IF(F47="","",RANK(AD47,$AD$17:$AD$116,0)),IF(F47="","",IF(S47="RO3_1. START",RANK(T47,$T$17:$T$116,0),IF(S47="RO2_1. START",RANK(U47,$U$17:$U$116,0),IF(S47="RO1_1. START",RANK(V47,$V$17:$V$116,0),IF(S47="RO-V_1. START",RANK(W47,$W$17:$W$116,0),IF(S47="RO-Z_1. START",RANK(X47,$X$17:$X$116,0),IF(S47="RO3_2. START",RANK(Y47,$Y$17:$Y$116,0),IF(S47="RO2_2. START",RANK(Z47,$Z$17:$Z$116,0),IF(S47="RO1_2. START",RANK(AA47,$AA$17:$AA$116,0),IF(S47="RO-V_2. START",RANK(AB47,$AB$17:$AB$116,0),IF(S47="RO-Z_2. START",RANK(AC47,$AC$17:$AC$116,0),""))))))))))))</f>
        <v>4</v>
      </c>
      <c r="J47" s="107" t="str">
        <f>IF('Startovní listina'!H36="","",'Startovní listina'!H36)</f>
        <v>1. START</v>
      </c>
      <c r="K47" s="112" t="str">
        <f>IF('Startovní listina'!I36="","",'Startovní listina'!I36)</f>
        <v>Martina Klein (D)</v>
      </c>
      <c r="L47" s="113"/>
      <c r="M47" s="167"/>
      <c r="N47" s="172">
        <f>IF(J47="1. START",SUMIF($R$17:$R$116,R47,$F$17:$F$116),"")</f>
        <v>185</v>
      </c>
      <c r="O47" s="173">
        <f>IF(J47="1. START",SUMIF($R$17:$R$116,R47,$G$17:$G$116),"")</f>
        <v>3.4012731481481481E-3</v>
      </c>
      <c r="P47" s="174">
        <f>IF(N47="","",IF(E47="RO3",RANK(AE47,$AE$17:$AE$116,0),IF(E47="RO2",RANK(AF47,$AF$17:$AF$116,0),IF(E47="RO1",RANK(AG47,$AG$17:$AG$116,0),IF(E47="RO-Z",RANK(AI47,$AI$17:$AI$116,0),IF(E47="RO-V",RANK(AH47,$AH$17:$AH$116,0),""))))))</f>
        <v>5</v>
      </c>
      <c r="R47" s="22" t="str">
        <f t="shared" si="0"/>
        <v>Smolíková Alena_Freestyle FOX Royal Fellow_RO3</v>
      </c>
      <c r="S47" s="22" t="str">
        <f t="shared" si="17"/>
        <v>RO3_1. START</v>
      </c>
      <c r="T47" s="22">
        <f t="shared" si="1"/>
        <v>89.998170601851854</v>
      </c>
      <c r="U47" s="22" t="str">
        <f t="shared" si="2"/>
        <v/>
      </c>
      <c r="V47" s="22" t="str">
        <f t="shared" si="3"/>
        <v/>
      </c>
      <c r="W47" s="22" t="str">
        <f t="shared" si="4"/>
        <v/>
      </c>
      <c r="X47" s="22" t="str">
        <f t="shared" si="5"/>
        <v/>
      </c>
      <c r="Y47" s="22" t="str">
        <f t="shared" si="6"/>
        <v/>
      </c>
      <c r="Z47" s="22" t="str">
        <f t="shared" si="7"/>
        <v/>
      </c>
      <c r="AA47" s="22" t="str">
        <f t="shared" si="8"/>
        <v/>
      </c>
      <c r="AB47" s="22" t="str">
        <f t="shared" si="9"/>
        <v/>
      </c>
      <c r="AC47" s="22" t="str">
        <f t="shared" si="10"/>
        <v/>
      </c>
      <c r="AD47" s="98">
        <f t="shared" si="11"/>
        <v>89.998170601851854</v>
      </c>
      <c r="AE47" s="22">
        <f t="shared" si="12"/>
        <v>184.99659872685186</v>
      </c>
      <c r="AF47" s="22" t="str">
        <f t="shared" si="13"/>
        <v/>
      </c>
      <c r="AG47" s="22" t="str">
        <f t="shared" si="14"/>
        <v/>
      </c>
      <c r="AH47" s="22" t="str">
        <f t="shared" si="15"/>
        <v/>
      </c>
      <c r="AI47" s="22" t="str">
        <f t="shared" si="16"/>
        <v/>
      </c>
    </row>
    <row r="48" spans="1:35" x14ac:dyDescent="0.35">
      <c r="A48" s="38" t="str">
        <f>IF('Startovní listina'!A50="","",'Startovní listina'!A50)</f>
        <v>34</v>
      </c>
      <c r="B48" s="39" t="str">
        <f>IF('Startovní listina'!B37="","",'Startovní listina'!B37)</f>
        <v>Procházková Ivona</v>
      </c>
      <c r="C48" s="39" t="str">
        <f>IF('Startovní listina'!D37="","",'Startovní listina'!D37)</f>
        <v xml:space="preserve">Lilly </v>
      </c>
      <c r="D48" s="39" t="str">
        <f>IF('Startovní listina'!E37="","",'Startovní listina'!E37)</f>
        <v>MIX</v>
      </c>
      <c r="E48" s="63" t="str">
        <f>IF('Startovní listina'!F37="","",'Startovní listina'!F37)</f>
        <v>RO3</v>
      </c>
      <c r="F48" s="130">
        <v>92</v>
      </c>
      <c r="G48" s="162">
        <v>2.3775462962962964E-3</v>
      </c>
      <c r="H48" s="64" t="str">
        <f>IF(F48="","",IF(F48&gt;=90,"V",IF(F48&gt;=80,"VD",IF(F48&gt;=70,"D",IF(F48&gt;=60,"OB","NEOB")))))</f>
        <v>V</v>
      </c>
      <c r="I48" s="39">
        <f>IF($I$10="Celkové",IF(F48="","",RANK(AD48,$AD$17:$AD$116,0)),IF(F48="","",IF(S48="RO3_1. START",RANK(T48,$T$17:$T$116,0),IF(S48="RO2_1. START",RANK(U48,$U$17:$U$116,0),IF(S48="RO1_1. START",RANK(V48,$V$17:$V$116,0),IF(S48="RO-V_1. START",RANK(W48,$W$17:$W$116,0),IF(S48="RO-Z_1. START",RANK(X48,$X$17:$X$116,0),IF(S48="RO3_2. START",RANK(Y48,$Y$17:$Y$116,0),IF(S48="RO2_2. START",RANK(Z48,$Z$17:$Z$116,0),IF(S48="RO1_2. START",RANK(AA48,$AA$17:$AA$116,0),IF(S48="RO-V_2. START",RANK(AB48,$AB$17:$AB$116,0),IF(S48="RO-Z_2. START",RANK(AC48,$AC$17:$AC$116,0),""))))))))))))</f>
        <v>3</v>
      </c>
      <c r="J48" s="107" t="str">
        <f>IF('Startovní listina'!H37="","",'Startovní listina'!H37)</f>
        <v>1. START</v>
      </c>
      <c r="K48" s="112" t="str">
        <f>IF('Startovní listina'!I37="","",'Startovní listina'!I37)</f>
        <v>Martina Klein (D)</v>
      </c>
      <c r="L48" s="113"/>
      <c r="M48" s="167"/>
      <c r="N48" s="172">
        <f>IF(J48="1. START",SUMIF($R$17:$R$116,R48,$F$17:$F$116),"")</f>
        <v>182</v>
      </c>
      <c r="O48" s="173">
        <f>IF(J48="1. START",SUMIF($R$17:$R$116,R48,$G$17:$G$116),"")</f>
        <v>4.351388888888889E-3</v>
      </c>
      <c r="P48" s="174">
        <f>IF(N48="","",IF(E48="RO3",RANK(AE48,$AE$17:$AE$116,0),IF(E48="RO2",RANK(AF48,$AF$17:$AF$116,0),IF(E48="RO1",RANK(AG48,$AG$17:$AG$116,0),IF(E48="RO-Z",RANK(AI48,$AI$17:$AI$116,0),IF(E48="RO-V",RANK(AH48,$AH$17:$AH$116,0),""))))))</f>
        <v>6</v>
      </c>
      <c r="R48" s="22" t="str">
        <f t="shared" si="0"/>
        <v>Procházková Ivona_Lilly _RO3</v>
      </c>
      <c r="S48" s="22" t="str">
        <f t="shared" si="17"/>
        <v>RO3_1. START</v>
      </c>
      <c r="T48" s="22">
        <f t="shared" si="1"/>
        <v>91.997622453703698</v>
      </c>
      <c r="U48" s="22" t="str">
        <f t="shared" si="2"/>
        <v/>
      </c>
      <c r="V48" s="22" t="str">
        <f t="shared" si="3"/>
        <v/>
      </c>
      <c r="W48" s="22" t="str">
        <f t="shared" si="4"/>
        <v/>
      </c>
      <c r="X48" s="22" t="str">
        <f t="shared" si="5"/>
        <v/>
      </c>
      <c r="Y48" s="22" t="str">
        <f t="shared" si="6"/>
        <v/>
      </c>
      <c r="Z48" s="22" t="str">
        <f t="shared" si="7"/>
        <v/>
      </c>
      <c r="AA48" s="22" t="str">
        <f t="shared" si="8"/>
        <v/>
      </c>
      <c r="AB48" s="22" t="str">
        <f t="shared" si="9"/>
        <v/>
      </c>
      <c r="AC48" s="22" t="str">
        <f t="shared" si="10"/>
        <v/>
      </c>
      <c r="AD48" s="98">
        <f t="shared" si="11"/>
        <v>91.997622453703698</v>
      </c>
      <c r="AE48" s="22">
        <f t="shared" si="12"/>
        <v>181.99564861111111</v>
      </c>
      <c r="AF48" s="22" t="str">
        <f t="shared" si="13"/>
        <v/>
      </c>
      <c r="AG48" s="22" t="str">
        <f t="shared" si="14"/>
        <v/>
      </c>
      <c r="AH48" s="22" t="str">
        <f t="shared" si="15"/>
        <v/>
      </c>
      <c r="AI48" s="22" t="str">
        <f t="shared" si="16"/>
        <v/>
      </c>
    </row>
    <row r="49" spans="1:35" x14ac:dyDescent="0.35">
      <c r="A49" s="38" t="str">
        <f>IF('Startovní listina'!A70="","",'Startovní listina'!A70)</f>
        <v>54</v>
      </c>
      <c r="B49" s="39" t="str">
        <f>IF('Startovní listina'!B33="","",'Startovní listina'!B33)</f>
        <v>Šmerda Jakub</v>
      </c>
      <c r="C49" s="39" t="str">
        <f>IF('Startovní listina'!D33="","",'Startovní listina'!D33)</f>
        <v>Arnika Strakatá packa</v>
      </c>
      <c r="D49" s="39" t="str">
        <f>IF('Startovní listina'!E33="","",'Startovní listina'!E33)</f>
        <v>CSP</v>
      </c>
      <c r="E49" s="63" t="str">
        <f>IF('Startovní listina'!F33="","",'Startovní listina'!F33)</f>
        <v>RO3</v>
      </c>
      <c r="F49" s="130">
        <v>88</v>
      </c>
      <c r="G49" s="162">
        <v>2.3501157407407407E-3</v>
      </c>
      <c r="H49" s="64" t="str">
        <f>IF(F49="","",IF(F49&gt;=90,"V",IF(F49&gt;=80,"VD",IF(F49&gt;=70,"D",IF(F49&gt;=60,"OB","NEOB")))))</f>
        <v>VD</v>
      </c>
      <c r="I49" s="39">
        <f>IF($I$10="Celkové",IF(F49="","",RANK(AD49,$AD$17:$AD$116,0)),IF(F49="","",IF(S49="RO3_1. START",RANK(T49,$T$17:$T$116,0),IF(S49="RO2_1. START",RANK(U49,$U$17:$U$116,0),IF(S49="RO1_1. START",RANK(V49,$V$17:$V$116,0),IF(S49="RO-V_1. START",RANK(W49,$W$17:$W$116,0),IF(S49="RO-Z_1. START",RANK(X49,$X$17:$X$116,0),IF(S49="RO3_2. START",RANK(Y49,$Y$17:$Y$116,0),IF(S49="RO2_2. START",RANK(Z49,$Z$17:$Z$116,0),IF(S49="RO1_2. START",RANK(AA49,$AA$17:$AA$116,0),IF(S49="RO-V_2. START",RANK(AB49,$AB$17:$AB$116,0),IF(S49="RO-Z_2. START",RANK(AC49,$AC$17:$AC$116,0),""))))))))))))</f>
        <v>9</v>
      </c>
      <c r="J49" s="107" t="str">
        <f>IF('Startovní listina'!H33="","",'Startovní listina'!H33)</f>
        <v>1. START</v>
      </c>
      <c r="K49" s="112" t="str">
        <f>IF('Startovní listina'!I33="","",'Startovní listina'!I33)</f>
        <v>Martina Klein (D)</v>
      </c>
      <c r="L49" s="113"/>
      <c r="M49" s="167"/>
      <c r="N49" s="172">
        <f>IF(J49="1. START",SUMIF($R$17:$R$116,R49,$F$17:$F$116),"")</f>
        <v>182</v>
      </c>
      <c r="O49" s="173">
        <f>IF(J49="1. START",SUMIF($R$17:$R$116,R49,$G$17:$G$116),"")</f>
        <v>4.5696759259259258E-3</v>
      </c>
      <c r="P49" s="174">
        <f>IF(N49="","",IF(E49="RO3",RANK(AE49,$AE$17:$AE$116,0),IF(E49="RO2",RANK(AF49,$AF$17:$AF$116,0),IF(E49="RO1",RANK(AG49,$AG$17:$AG$116,0),IF(E49="RO-Z",RANK(AI49,$AI$17:$AI$116,0),IF(E49="RO-V",RANK(AH49,$AH$17:$AH$116,0),""))))))</f>
        <v>7</v>
      </c>
      <c r="R49" s="22" t="str">
        <f t="shared" si="0"/>
        <v>Šmerda Jakub_Arnika Strakatá packa_RO3</v>
      </c>
      <c r="S49" s="22" t="str">
        <f t="shared" si="17"/>
        <v>RO3_1. START</v>
      </c>
      <c r="T49" s="22">
        <f t="shared" ref="T49:T80" si="18">IF($S49="RO3_1. START",$F49-$G49,"")</f>
        <v>87.99764988425926</v>
      </c>
      <c r="U49" s="22" t="str">
        <f t="shared" ref="U49:U80" si="19">IF($S49="RO2_1. START",$F49-$G49,"")</f>
        <v/>
      </c>
      <c r="V49" s="22" t="str">
        <f t="shared" ref="V49:V80" si="20">IF($S49="RO1_1. START",$F49-$G49,"")</f>
        <v/>
      </c>
      <c r="W49" s="22" t="str">
        <f t="shared" ref="W49:W80" si="21">IF($S49="RO-V_1. START",$F49-$G49,"")</f>
        <v/>
      </c>
      <c r="X49" s="22" t="str">
        <f t="shared" ref="X49:X80" si="22">IF($S49="RO-Z_1. START",$F49-$G49,"")</f>
        <v/>
      </c>
      <c r="Y49" s="22" t="str">
        <f t="shared" ref="Y49:Y80" si="23">IF($S49="RO3_2. START",$F49-$G49,"")</f>
        <v/>
      </c>
      <c r="Z49" s="22" t="str">
        <f t="shared" ref="Z49:Z80" si="24">IF($S49="RO2_2. START",$F49-$G49,"")</f>
        <v/>
      </c>
      <c r="AA49" s="22" t="str">
        <f t="shared" ref="AA49:AA80" si="25">IF($S49="RO1_2. START",$F49-$G49,"")</f>
        <v/>
      </c>
      <c r="AB49" s="22" t="str">
        <f t="shared" ref="AB49:AB80" si="26">IF($S49="RO-V_2. START",$F49-$G49,"")</f>
        <v/>
      </c>
      <c r="AC49" s="22" t="str">
        <f t="shared" ref="AC49:AC80" si="27">IF($S49="RO-Z_2. START",$F49-$G49,"")</f>
        <v/>
      </c>
      <c r="AD49" s="98">
        <f t="shared" ref="AD49:AD80" si="28">IF(F49="","",F49-G49)</f>
        <v>87.99764988425926</v>
      </c>
      <c r="AE49" s="22">
        <f t="shared" ref="AE49:AE80" si="29">IFERROR(IF($E49="RO3",$N49-$O49,""),"")</f>
        <v>181.99543032407408</v>
      </c>
      <c r="AF49" s="22" t="str">
        <f t="shared" ref="AF49:AF80" si="30">IFERROR(IF($E49="RO2",$N49-$O49,""),"")</f>
        <v/>
      </c>
      <c r="AG49" s="22" t="str">
        <f t="shared" ref="AG49:AG80" si="31">IFERROR(IF($E49="RO1",$N49-$O49,""),"")</f>
        <v/>
      </c>
      <c r="AH49" s="22" t="str">
        <f t="shared" ref="AH49:AH80" si="32">IFERROR(IF($E49="RO-V",$N49-$O49,""),"")</f>
        <v/>
      </c>
      <c r="AI49" s="22" t="str">
        <f t="shared" ref="AI49:AI80" si="33">IFERROR(IF($E49="RO-Z",$N49-$O49,""),"")</f>
        <v/>
      </c>
    </row>
    <row r="50" spans="1:35" x14ac:dyDescent="0.35">
      <c r="A50" s="38" t="str">
        <f>IF('Startovní listina'!A84="","",'Startovní listina'!A84)</f>
        <v>68</v>
      </c>
      <c r="B50" s="39" t="str">
        <f>IF('Startovní listina'!B34="","",'Startovní listina'!B34)</f>
        <v>Kadeřábková Pavla</v>
      </c>
      <c r="C50" s="39" t="str">
        <f>IF('Startovní listina'!D34="","",'Startovní listina'!D34)</f>
        <v>Arvika Nella Belavia</v>
      </c>
      <c r="D50" s="39" t="str">
        <f>IF('Startovní listina'!E34="","",'Startovní listina'!E34)</f>
        <v>CSP</v>
      </c>
      <c r="E50" s="63" t="str">
        <f>IF('Startovní listina'!F34="","",'Startovní listina'!F34)</f>
        <v>RO3</v>
      </c>
      <c r="F50" s="130">
        <v>86</v>
      </c>
      <c r="G50" s="162">
        <v>2.0762731481481478E-3</v>
      </c>
      <c r="H50" s="64" t="str">
        <f>IF(F50="","",IF(F50&gt;=90,"V",IF(F50&gt;=80,"VD",IF(F50&gt;=70,"D",IF(F50&gt;=60,"OB","NEOB")))))</f>
        <v>VD</v>
      </c>
      <c r="I50" s="39">
        <f>IF($I$10="Celkové",IF(F50="","",RANK(AD50,$AD$17:$AD$116,0)),IF(F50="","",IF(S50="RO3_1. START",RANK(T50,$T$17:$T$116,0),IF(S50="RO2_1. START",RANK(U50,$U$17:$U$116,0),IF(S50="RO1_1. START",RANK(V50,$V$17:$V$116,0),IF(S50="RO-V_1. START",RANK(W50,$W$17:$W$116,0),IF(S50="RO-Z_1. START",RANK(X50,$X$17:$X$116,0),IF(S50="RO3_2. START",RANK(Y50,$Y$17:$Y$116,0),IF(S50="RO2_2. START",RANK(Z50,$Z$17:$Z$116,0),IF(S50="RO1_2. START",RANK(AA50,$AA$17:$AA$116,0),IF(S50="RO-V_2. START",RANK(AB50,$AB$17:$AB$116,0),IF(S50="RO-Z_2. START",RANK(AC50,$AC$17:$AC$116,0),""))))))))))))</f>
        <v>11</v>
      </c>
      <c r="J50" s="107" t="str">
        <f>IF('Startovní listina'!H34="","",'Startovní listina'!H34)</f>
        <v>1. START</v>
      </c>
      <c r="K50" s="112" t="str">
        <f>IF('Startovní listina'!I34="","",'Startovní listina'!I34)</f>
        <v>Martina Klein (D)</v>
      </c>
      <c r="L50" s="113"/>
      <c r="M50" s="167"/>
      <c r="N50" s="172">
        <f>IF(J50="1. START",SUMIF($R$17:$R$116,R50,$F$17:$F$116),"")</f>
        <v>180</v>
      </c>
      <c r="O50" s="173">
        <f>IF(J50="1. START",SUMIF($R$17:$R$116,R50,$G$17:$G$116),"")</f>
        <v>3.9929398148148146E-3</v>
      </c>
      <c r="P50" s="174">
        <f>IF(N50="","",IF(E50="RO3",RANK(AE50,$AE$17:$AE$116,0),IF(E50="RO2",RANK(AF50,$AF$17:$AF$116,0),IF(E50="RO1",RANK(AG50,$AG$17:$AG$116,0),IF(E50="RO-Z",RANK(AI50,$AI$17:$AI$116,0),IF(E50="RO-V",RANK(AH50,$AH$17:$AH$116,0),""))))))</f>
        <v>8</v>
      </c>
      <c r="R50" s="22" t="str">
        <f t="shared" si="0"/>
        <v>Kadeřábková Pavla_Arvika Nella Belavia_RO3</v>
      </c>
      <c r="S50" s="22" t="str">
        <f t="shared" si="17"/>
        <v>RO3_1. START</v>
      </c>
      <c r="T50" s="22">
        <f t="shared" si="18"/>
        <v>85.997923726851852</v>
      </c>
      <c r="U50" s="22" t="str">
        <f t="shared" si="19"/>
        <v/>
      </c>
      <c r="V50" s="22" t="str">
        <f t="shared" si="20"/>
        <v/>
      </c>
      <c r="W50" s="22" t="str">
        <f t="shared" si="21"/>
        <v/>
      </c>
      <c r="X50" s="22" t="str">
        <f t="shared" si="22"/>
        <v/>
      </c>
      <c r="Y50" s="22" t="str">
        <f t="shared" si="23"/>
        <v/>
      </c>
      <c r="Z50" s="22" t="str">
        <f t="shared" si="24"/>
        <v/>
      </c>
      <c r="AA50" s="22" t="str">
        <f t="shared" si="25"/>
        <v/>
      </c>
      <c r="AB50" s="22" t="str">
        <f t="shared" si="26"/>
        <v/>
      </c>
      <c r="AC50" s="22" t="str">
        <f t="shared" si="27"/>
        <v/>
      </c>
      <c r="AD50" s="98">
        <f t="shared" si="28"/>
        <v>85.997923726851852</v>
      </c>
      <c r="AE50" s="22">
        <f t="shared" si="29"/>
        <v>179.99600706018518</v>
      </c>
      <c r="AF50" s="22" t="str">
        <f t="shared" si="30"/>
        <v/>
      </c>
      <c r="AG50" s="22" t="str">
        <f t="shared" si="31"/>
        <v/>
      </c>
      <c r="AH50" s="22" t="str">
        <f t="shared" si="32"/>
        <v/>
      </c>
      <c r="AI50" s="22" t="str">
        <f t="shared" si="33"/>
        <v/>
      </c>
    </row>
    <row r="51" spans="1:35" x14ac:dyDescent="0.35">
      <c r="A51" s="38" t="str">
        <f>IF('Startovní listina'!A65="","",'Startovní listina'!A65)</f>
        <v>49</v>
      </c>
      <c r="B51" s="39" t="str">
        <f>IF('Startovní listina'!B45="","",'Startovní listina'!B45)</f>
        <v>Richterová Ladislava</v>
      </c>
      <c r="C51" s="39" t="str">
        <f>IF('Startovní listina'!D45="","",'Startovní listina'!D45)</f>
        <v>Eurielle Hola-Hopa</v>
      </c>
      <c r="D51" s="39" t="str">
        <f>IF('Startovní listina'!E45="","",'Startovní listina'!E45)</f>
        <v>BOC</v>
      </c>
      <c r="E51" s="63" t="str">
        <f>IF('Startovní listina'!F45="","",'Startovní listina'!F45)</f>
        <v>RO3</v>
      </c>
      <c r="F51" s="130">
        <v>88</v>
      </c>
      <c r="G51" s="162">
        <v>1.9636574074074075E-3</v>
      </c>
      <c r="H51" s="64" t="str">
        <f>IF(F51="","",IF(F51&gt;=90,"V",IF(F51&gt;=80,"VD",IF(F51&gt;=70,"D",IF(F51&gt;=60,"OB","NEOB")))))</f>
        <v>VD</v>
      </c>
      <c r="I51" s="39">
        <f>IF($I$10="Celkové",IF(F51="","",RANK(AD51,$AD$17:$AD$116,0)),IF(F51="","",IF(S51="RO3_1. START",RANK(T51,$T$17:$T$116,0),IF(S51="RO2_1. START",RANK(U51,$U$17:$U$116,0),IF(S51="RO1_1. START",RANK(V51,$V$17:$V$116,0),IF(S51="RO-V_1. START",RANK(W51,$W$17:$W$116,0),IF(S51="RO-Z_1. START",RANK(X51,$X$17:$X$116,0),IF(S51="RO3_2. START",RANK(Y51,$Y$17:$Y$116,0),IF(S51="RO2_2. START",RANK(Z51,$Z$17:$Z$116,0),IF(S51="RO1_2. START",RANK(AA51,$AA$17:$AA$116,0),IF(S51="RO-V_2. START",RANK(AB51,$AB$17:$AB$116,0),IF(S51="RO-Z_2. START",RANK(AC51,$AC$17:$AC$116,0),""))))))))))))</f>
        <v>7</v>
      </c>
      <c r="J51" s="107" t="str">
        <f>IF('Startovní listina'!H45="","",'Startovní listina'!H45)</f>
        <v>1. START</v>
      </c>
      <c r="K51" s="112" t="str">
        <f>IF('Startovní listina'!I45="","",'Startovní listina'!I45)</f>
        <v>Martina Klein (D)</v>
      </c>
      <c r="L51" s="113"/>
      <c r="M51" s="167"/>
      <c r="N51" s="172">
        <f>IF(J51="1. START",SUMIF($R$17:$R$116,R51,$F$17:$F$116),"")</f>
        <v>178</v>
      </c>
      <c r="O51" s="173">
        <f>IF(J51="1. START",SUMIF($R$17:$R$116,R51,$G$17:$G$116),"")</f>
        <v>3.7312500000000002E-3</v>
      </c>
      <c r="P51" s="174">
        <f>IF(N51="","",IF(E51="RO3",RANK(AE51,$AE$17:$AE$116,0),IF(E51="RO2",RANK(AF51,$AF$17:$AF$116,0),IF(E51="RO1",RANK(AG51,$AG$17:$AG$116,0),IF(E51="RO-Z",RANK(AI51,$AI$17:$AI$116,0),IF(E51="RO-V",RANK(AH51,$AH$17:$AH$116,0),""))))))</f>
        <v>9</v>
      </c>
      <c r="R51" s="22" t="str">
        <f t="shared" si="0"/>
        <v>Richterová Ladislava_Eurielle Hola-Hopa_RO3</v>
      </c>
      <c r="S51" s="22" t="str">
        <f t="shared" si="17"/>
        <v>RO3_1. START</v>
      </c>
      <c r="T51" s="22">
        <f t="shared" si="18"/>
        <v>87.998036342592599</v>
      </c>
      <c r="U51" s="22" t="str">
        <f t="shared" si="19"/>
        <v/>
      </c>
      <c r="V51" s="22" t="str">
        <f t="shared" si="20"/>
        <v/>
      </c>
      <c r="W51" s="22" t="str">
        <f t="shared" si="21"/>
        <v/>
      </c>
      <c r="X51" s="22" t="str">
        <f t="shared" si="22"/>
        <v/>
      </c>
      <c r="Y51" s="22" t="str">
        <f t="shared" si="23"/>
        <v/>
      </c>
      <c r="Z51" s="22" t="str">
        <f t="shared" si="24"/>
        <v/>
      </c>
      <c r="AA51" s="22" t="str">
        <f t="shared" si="25"/>
        <v/>
      </c>
      <c r="AB51" s="22" t="str">
        <f t="shared" si="26"/>
        <v/>
      </c>
      <c r="AC51" s="22" t="str">
        <f t="shared" si="27"/>
        <v/>
      </c>
      <c r="AD51" s="98">
        <f t="shared" si="28"/>
        <v>87.998036342592599</v>
      </c>
      <c r="AE51" s="22">
        <f t="shared" si="29"/>
        <v>177.99626875000001</v>
      </c>
      <c r="AF51" s="22" t="str">
        <f t="shared" si="30"/>
        <v/>
      </c>
      <c r="AG51" s="22" t="str">
        <f t="shared" si="31"/>
        <v/>
      </c>
      <c r="AH51" s="22" t="str">
        <f t="shared" si="32"/>
        <v/>
      </c>
      <c r="AI51" s="22" t="str">
        <f t="shared" si="33"/>
        <v/>
      </c>
    </row>
    <row r="52" spans="1:35" x14ac:dyDescent="0.35">
      <c r="A52" s="38" t="str">
        <f>IF('Startovní listina'!A45="","",'Startovní listina'!A45)</f>
        <v>29</v>
      </c>
      <c r="B52" s="39" t="str">
        <f>IF('Startovní listina'!B39="","",'Startovní listina'!B39)</f>
        <v>Nowak Mária</v>
      </c>
      <c r="C52" s="39" t="str">
        <f>IF('Startovní listina'!D39="","",'Startovní listina'!D39)</f>
        <v>Enzo ze Skučáku</v>
      </c>
      <c r="D52" s="39" t="str">
        <f>IF('Startovní listina'!E39="","",'Startovní listina'!E39)</f>
        <v>BOC</v>
      </c>
      <c r="E52" s="63" t="str">
        <f>IF('Startovní listina'!F39="","",'Startovní listina'!F39)</f>
        <v>RO3</v>
      </c>
      <c r="F52" s="130">
        <v>84</v>
      </c>
      <c r="G52" s="162">
        <v>2.1574074074074074E-3</v>
      </c>
      <c r="H52" s="64" t="str">
        <f>IF(F52="","",IF(F52&gt;=90,"V",IF(F52&gt;=80,"VD",IF(F52&gt;=70,"D",IF(F52&gt;=60,"OB","NEOB")))))</f>
        <v>VD</v>
      </c>
      <c r="I52" s="39">
        <f>IF($I$10="Celkové",IF(F52="","",RANK(AD52,$AD$17:$AD$116,0)),IF(F52="","",IF(S52="RO3_1. START",RANK(T52,$T$17:$T$116,0),IF(S52="RO2_1. START",RANK(U52,$U$17:$U$116,0),IF(S52="RO1_1. START",RANK(V52,$V$17:$V$116,0),IF(S52="RO-V_1. START",RANK(W52,$W$17:$W$116,0),IF(S52="RO-Z_1. START",RANK(X52,$X$17:$X$116,0),IF(S52="RO3_2. START",RANK(Y52,$Y$17:$Y$116,0),IF(S52="RO2_2. START",RANK(Z52,$Z$17:$Z$116,0),IF(S52="RO1_2. START",RANK(AA52,$AA$17:$AA$116,0),IF(S52="RO-V_2. START",RANK(AB52,$AB$17:$AB$116,0),IF(S52="RO-Z_2. START",RANK(AC52,$AC$17:$AC$116,0),""))))))))))))</f>
        <v>13</v>
      </c>
      <c r="J52" s="107" t="str">
        <f>IF('Startovní listina'!H39="","",'Startovní listina'!H39)</f>
        <v>1. START</v>
      </c>
      <c r="K52" s="112" t="str">
        <f>IF('Startovní listina'!I39="","",'Startovní listina'!I39)</f>
        <v>Martina Klein (D)</v>
      </c>
      <c r="L52" s="113"/>
      <c r="M52" s="167"/>
      <c r="N52" s="172">
        <f>IF(J52="1. START",SUMIF($R$17:$R$116,R52,$F$17:$F$116),"")</f>
        <v>178</v>
      </c>
      <c r="O52" s="173">
        <f>IF(J52="1. START",SUMIF($R$17:$R$116,R52,$G$17:$G$116),"")</f>
        <v>4.0021990740740738E-3</v>
      </c>
      <c r="P52" s="174">
        <f>IF(N52="","",IF(E52="RO3",RANK(AE52,$AE$17:$AE$116,0),IF(E52="RO2",RANK(AF52,$AF$17:$AF$116,0),IF(E52="RO1",RANK(AG52,$AG$17:$AG$116,0),IF(E52="RO-Z",RANK(AI52,$AI$17:$AI$116,0),IF(E52="RO-V",RANK(AH52,$AH$17:$AH$116,0),""))))))</f>
        <v>10</v>
      </c>
      <c r="R52" s="22" t="str">
        <f t="shared" si="0"/>
        <v>Nowak Mária_Enzo ze Skučáku_RO3</v>
      </c>
      <c r="S52" s="22" t="str">
        <f t="shared" si="17"/>
        <v>RO3_1. START</v>
      </c>
      <c r="T52" s="22">
        <f t="shared" si="18"/>
        <v>83.99784259259259</v>
      </c>
      <c r="U52" s="22" t="str">
        <f t="shared" si="19"/>
        <v/>
      </c>
      <c r="V52" s="22" t="str">
        <f t="shared" si="20"/>
        <v/>
      </c>
      <c r="W52" s="22" t="str">
        <f t="shared" si="21"/>
        <v/>
      </c>
      <c r="X52" s="22" t="str">
        <f t="shared" si="22"/>
        <v/>
      </c>
      <c r="Y52" s="22" t="str">
        <f t="shared" si="23"/>
        <v/>
      </c>
      <c r="Z52" s="22" t="str">
        <f t="shared" si="24"/>
        <v/>
      </c>
      <c r="AA52" s="22" t="str">
        <f t="shared" si="25"/>
        <v/>
      </c>
      <c r="AB52" s="22" t="str">
        <f t="shared" si="26"/>
        <v/>
      </c>
      <c r="AC52" s="22" t="str">
        <f t="shared" si="27"/>
        <v/>
      </c>
      <c r="AD52" s="98">
        <f t="shared" si="28"/>
        <v>83.99784259259259</v>
      </c>
      <c r="AE52" s="22">
        <f t="shared" si="29"/>
        <v>177.99599780092592</v>
      </c>
      <c r="AF52" s="22" t="str">
        <f t="shared" si="30"/>
        <v/>
      </c>
      <c r="AG52" s="22" t="str">
        <f t="shared" si="31"/>
        <v/>
      </c>
      <c r="AH52" s="22" t="str">
        <f t="shared" si="32"/>
        <v/>
      </c>
      <c r="AI52" s="22" t="str">
        <f t="shared" si="33"/>
        <v/>
      </c>
    </row>
    <row r="53" spans="1:35" x14ac:dyDescent="0.35">
      <c r="A53" s="38" t="str">
        <f>IF('Startovní listina'!A33="","",'Startovní listina'!A33)</f>
        <v>17</v>
      </c>
      <c r="B53" s="39" t="str">
        <f>IF('Startovní listina'!B38="","",'Startovní listina'!B38)</f>
        <v>Březinová Monika</v>
      </c>
      <c r="C53" s="39" t="str">
        <f>IF('Startovní listina'!D38="","",'Startovní listina'!D38)</f>
        <v>Maggie</v>
      </c>
      <c r="D53" s="39" t="str">
        <f>IF('Startovní listina'!E38="","",'Startovní listina'!E38)</f>
        <v>MIX</v>
      </c>
      <c r="E53" s="63" t="str">
        <f>IF('Startovní listina'!F38="","",'Startovní listina'!F38)</f>
        <v>RO3</v>
      </c>
      <c r="F53" s="130">
        <v>88</v>
      </c>
      <c r="G53" s="162">
        <v>2.326736111111111E-3</v>
      </c>
      <c r="H53" s="64" t="str">
        <f>IF(F53="","",IF(F53&gt;=90,"V",IF(F53&gt;=80,"VD",IF(F53&gt;=70,"D",IF(F53&gt;=60,"OB","NEOB")))))</f>
        <v>VD</v>
      </c>
      <c r="I53" s="39">
        <f>IF($I$10="Celkové",IF(F53="","",RANK(AD53,$AD$17:$AD$116,0)),IF(F53="","",IF(S53="RO3_1. START",RANK(T53,$T$17:$T$116,0),IF(S53="RO2_1. START",RANK(U53,$U$17:$U$116,0),IF(S53="RO1_1. START",RANK(V53,$V$17:$V$116,0),IF(S53="RO-V_1. START",RANK(W53,$W$17:$W$116,0),IF(S53="RO-Z_1. START",RANK(X53,$X$17:$X$116,0),IF(S53="RO3_2. START",RANK(Y53,$Y$17:$Y$116,0),IF(S53="RO2_2. START",RANK(Z53,$Z$17:$Z$116,0),IF(S53="RO1_2. START",RANK(AA53,$AA$17:$AA$116,0),IF(S53="RO-V_2. START",RANK(AB53,$AB$17:$AB$116,0),IF(S53="RO-Z_2. START",RANK(AC53,$AC$17:$AC$116,0),""))))))))))))</f>
        <v>8</v>
      </c>
      <c r="J53" s="107" t="str">
        <f>IF('Startovní listina'!H38="","",'Startovní listina'!H38)</f>
        <v>1. START</v>
      </c>
      <c r="K53" s="112" t="str">
        <f>IF('Startovní listina'!I38="","",'Startovní listina'!I38)</f>
        <v>Martina Klein (D)</v>
      </c>
      <c r="L53" s="113"/>
      <c r="M53" s="167"/>
      <c r="N53" s="172">
        <f>IF(J53="1. START",SUMIF($R$17:$R$116,R53,$F$17:$F$116),"")</f>
        <v>178</v>
      </c>
      <c r="O53" s="173">
        <f>IF(J53="1. START",SUMIF($R$17:$R$116,R53,$G$17:$G$116),"")</f>
        <v>4.2143518518518519E-3</v>
      </c>
      <c r="P53" s="174">
        <f>IF(N53="","",IF(E53="RO3",RANK(AE53,$AE$17:$AE$116,0),IF(E53="RO2",RANK(AF53,$AF$17:$AF$116,0),IF(E53="RO1",RANK(AG53,$AG$17:$AG$116,0),IF(E53="RO-Z",RANK(AI53,$AI$17:$AI$116,0),IF(E53="RO-V",RANK(AH53,$AH$17:$AH$116,0),""))))))</f>
        <v>11</v>
      </c>
      <c r="R53" s="22" t="str">
        <f t="shared" si="0"/>
        <v>Březinová Monika_Maggie_RO3</v>
      </c>
      <c r="S53" s="22" t="str">
        <f t="shared" si="17"/>
        <v>RO3_1. START</v>
      </c>
      <c r="T53" s="22">
        <f t="shared" si="18"/>
        <v>87.997673263888885</v>
      </c>
      <c r="U53" s="22" t="str">
        <f t="shared" si="19"/>
        <v/>
      </c>
      <c r="V53" s="22" t="str">
        <f t="shared" si="20"/>
        <v/>
      </c>
      <c r="W53" s="22" t="str">
        <f t="shared" si="21"/>
        <v/>
      </c>
      <c r="X53" s="22" t="str">
        <f t="shared" si="22"/>
        <v/>
      </c>
      <c r="Y53" s="22" t="str">
        <f t="shared" si="23"/>
        <v/>
      </c>
      <c r="Z53" s="22" t="str">
        <f t="shared" si="24"/>
        <v/>
      </c>
      <c r="AA53" s="22" t="str">
        <f t="shared" si="25"/>
        <v/>
      </c>
      <c r="AB53" s="22" t="str">
        <f t="shared" si="26"/>
        <v/>
      </c>
      <c r="AC53" s="22" t="str">
        <f t="shared" si="27"/>
        <v/>
      </c>
      <c r="AD53" s="98">
        <f t="shared" si="28"/>
        <v>87.997673263888885</v>
      </c>
      <c r="AE53" s="22">
        <f t="shared" si="29"/>
        <v>177.99578564814814</v>
      </c>
      <c r="AF53" s="22" t="str">
        <f t="shared" si="30"/>
        <v/>
      </c>
      <c r="AG53" s="22" t="str">
        <f t="shared" si="31"/>
        <v/>
      </c>
      <c r="AH53" s="22" t="str">
        <f t="shared" si="32"/>
        <v/>
      </c>
      <c r="AI53" s="22" t="str">
        <f t="shared" si="33"/>
        <v/>
      </c>
    </row>
    <row r="54" spans="1:35" x14ac:dyDescent="0.35">
      <c r="A54" s="38" t="str">
        <f>IF('Startovní listina'!A82="","",'Startovní listina'!A82)</f>
        <v>66</v>
      </c>
      <c r="B54" s="39" t="str">
        <f>IF('Startovní listina'!B48="","",'Startovní listina'!B48)</f>
        <v>Míčová Michaela</v>
      </c>
      <c r="C54" s="39" t="str">
        <f>IF('Startovní listina'!D48="","",'Startovní listina'!D48)</f>
        <v>Acey-Ducey Zip Zap</v>
      </c>
      <c r="D54" s="39" t="str">
        <f>IF('Startovní listina'!E48="","",'Startovní listina'!E48)</f>
        <v>BOC</v>
      </c>
      <c r="E54" s="63" t="str">
        <f>IF('Startovní listina'!F48="","",'Startovní listina'!F48)</f>
        <v>RO3</v>
      </c>
      <c r="F54" s="130">
        <v>79</v>
      </c>
      <c r="G54" s="162">
        <v>2.0630787037037037E-3</v>
      </c>
      <c r="H54" s="64" t="str">
        <f>IF(F54="","",IF(F54&gt;=90,"V",IF(F54&gt;=80,"VD",IF(F54&gt;=70,"D",IF(F54&gt;=60,"OB","NEOB")))))</f>
        <v>D</v>
      </c>
      <c r="I54" s="39">
        <f>IF($I$10="Celkové",IF(F54="","",RANK(AD54,$AD$17:$AD$116,0)),IF(F54="","",IF(S54="RO3_1. START",RANK(T54,$T$17:$T$116,0),IF(S54="RO2_1. START",RANK(U54,$U$17:$U$116,0),IF(S54="RO1_1. START",RANK(V54,$V$17:$V$116,0),IF(S54="RO-V_1. START",RANK(W54,$W$17:$W$116,0),IF(S54="RO-Z_1. START",RANK(X54,$X$17:$X$116,0),IF(S54="RO3_2. START",RANK(Y54,$Y$17:$Y$116,0),IF(S54="RO2_2. START",RANK(Z54,$Z$17:$Z$116,0),IF(S54="RO1_2. START",RANK(AA54,$AA$17:$AA$116,0),IF(S54="RO-V_2. START",RANK(AB54,$AB$17:$AB$116,0),IF(S54="RO-Z_2. START",RANK(AC54,$AC$17:$AC$116,0),""))))))))))))</f>
        <v>20</v>
      </c>
      <c r="J54" s="107" t="str">
        <f>IF('Startovní listina'!H48="","",'Startovní listina'!H48)</f>
        <v>1. START</v>
      </c>
      <c r="K54" s="112" t="str">
        <f>IF('Startovní listina'!I48="","",'Startovní listina'!I48)</f>
        <v>Martina Klein (D)</v>
      </c>
      <c r="L54" s="113"/>
      <c r="M54" s="167"/>
      <c r="N54" s="172">
        <f>IF(J54="1. START",SUMIF($R$17:$R$116,R54,$F$17:$F$116),"")</f>
        <v>176</v>
      </c>
      <c r="O54" s="173">
        <f>IF(J54="1. START",SUMIF($R$17:$R$116,R54,$G$17:$G$116),"")</f>
        <v>3.7841435185185183E-3</v>
      </c>
      <c r="P54" s="174">
        <f>IF(N54="","",IF(E54="RO3",RANK(AE54,$AE$17:$AE$116,0),IF(E54="RO2",RANK(AF54,$AF$17:$AF$116,0),IF(E54="RO1",RANK(AG54,$AG$17:$AG$116,0),IF(E54="RO-Z",RANK(AI54,$AI$17:$AI$116,0),IF(E54="RO-V",RANK(AH54,$AH$17:$AH$116,0),""))))))</f>
        <v>12</v>
      </c>
      <c r="R54" s="22" t="str">
        <f t="shared" si="0"/>
        <v>Míčová Michaela_Acey-Ducey Zip Zap_RO3</v>
      </c>
      <c r="S54" s="22" t="str">
        <f t="shared" si="17"/>
        <v>RO3_1. START</v>
      </c>
      <c r="T54" s="22">
        <f t="shared" si="18"/>
        <v>78.997936921296301</v>
      </c>
      <c r="U54" s="22" t="str">
        <f t="shared" si="19"/>
        <v/>
      </c>
      <c r="V54" s="22" t="str">
        <f t="shared" si="20"/>
        <v/>
      </c>
      <c r="W54" s="22" t="str">
        <f t="shared" si="21"/>
        <v/>
      </c>
      <c r="X54" s="22" t="str">
        <f t="shared" si="22"/>
        <v/>
      </c>
      <c r="Y54" s="22" t="str">
        <f t="shared" si="23"/>
        <v/>
      </c>
      <c r="Z54" s="22" t="str">
        <f t="shared" si="24"/>
        <v/>
      </c>
      <c r="AA54" s="22" t="str">
        <f t="shared" si="25"/>
        <v/>
      </c>
      <c r="AB54" s="22" t="str">
        <f t="shared" si="26"/>
        <v/>
      </c>
      <c r="AC54" s="22" t="str">
        <f t="shared" si="27"/>
        <v/>
      </c>
      <c r="AD54" s="98">
        <f t="shared" si="28"/>
        <v>78.997936921296301</v>
      </c>
      <c r="AE54" s="22">
        <f t="shared" si="29"/>
        <v>175.99621585648148</v>
      </c>
      <c r="AF54" s="22" t="str">
        <f t="shared" si="30"/>
        <v/>
      </c>
      <c r="AG54" s="22" t="str">
        <f t="shared" si="31"/>
        <v/>
      </c>
      <c r="AH54" s="22" t="str">
        <f t="shared" si="32"/>
        <v/>
      </c>
      <c r="AI54" s="22" t="str">
        <f t="shared" si="33"/>
        <v/>
      </c>
    </row>
    <row r="55" spans="1:35" x14ac:dyDescent="0.35">
      <c r="A55" s="38" t="str">
        <f>IF('Startovní listina'!A47="","",'Startovní listina'!A47)</f>
        <v>31</v>
      </c>
      <c r="B55" s="39" t="str">
        <f>IF('Startovní listina'!B17="","",'Startovní listina'!B17)</f>
        <v>Bezvodová Lucie</v>
      </c>
      <c r="C55" s="39" t="str">
        <f>IF('Startovní listina'!D17="","",'Startovní listina'!D17)</f>
        <v>Aisha Bella Fanneli</v>
      </c>
      <c r="D55" s="39" t="str">
        <f>IF('Startovní listina'!E17="","",'Startovní listina'!E17)</f>
        <v>BOC</v>
      </c>
      <c r="E55" s="63" t="str">
        <f>IF('Startovní listina'!F17="","",'Startovní listina'!F17)</f>
        <v>RO3</v>
      </c>
      <c r="F55" s="130">
        <v>81</v>
      </c>
      <c r="G55" s="162">
        <v>2.6009259259259258E-3</v>
      </c>
      <c r="H55" s="64" t="str">
        <f>IF(F55="","",IF(F55&gt;=90,"V",IF(F55&gt;=80,"VD",IF(F55&gt;=70,"D",IF(F55&gt;=60,"OB","NEOB")))))</f>
        <v>VD</v>
      </c>
      <c r="I55" s="39">
        <f>IF($I$10="Celkové",IF(F55="","",RANK(AD55,$AD$17:$AD$116,0)),IF(F55="","",IF(S55="RO3_1. START",RANK(T55,$T$17:$T$116,0),IF(S55="RO2_1. START",RANK(U55,$U$17:$U$116,0),IF(S55="RO1_1. START",RANK(V55,$V$17:$V$116,0),IF(S55="RO-V_1. START",RANK(W55,$W$17:$W$116,0),IF(S55="RO-Z_1. START",RANK(X55,$X$17:$X$116,0),IF(S55="RO3_2. START",RANK(Y55,$Y$17:$Y$116,0),IF(S55="RO2_2. START",RANK(Z55,$Z$17:$Z$116,0),IF(S55="RO1_2. START",RANK(AA55,$AA$17:$AA$116,0),IF(S55="RO-V_2. START",RANK(AB55,$AB$17:$AB$116,0),IF(S55="RO-Z_2. START",RANK(AC55,$AC$17:$AC$116,0),""))))))))))))</f>
        <v>17</v>
      </c>
      <c r="J55" s="107" t="str">
        <f>IF('Startovní listina'!H17="","",'Startovní listina'!H17)</f>
        <v>1. START</v>
      </c>
      <c r="K55" s="112" t="str">
        <f>IF('Startovní listina'!I17="","",'Startovní listina'!I17)</f>
        <v>Martina Klein (D)</v>
      </c>
      <c r="L55" s="113"/>
      <c r="M55" s="167"/>
      <c r="N55" s="172">
        <f>IF(J55="1. START",SUMIF($R$17:$R$116,R55,$F$17:$F$116),"")</f>
        <v>175</v>
      </c>
      <c r="O55" s="173">
        <f>IF(J55="1. START",SUMIF($R$17:$R$116,R55,$G$17:$G$116),"")</f>
        <v>4.7611111111111109E-3</v>
      </c>
      <c r="P55" s="174">
        <f>IF(N55="","",IF(E55="RO3",RANK(AE55,$AE$17:$AE$116,0),IF(E55="RO2",RANK(AF55,$AF$17:$AF$116,0),IF(E55="RO1",RANK(AG55,$AG$17:$AG$116,0),IF(E55="RO-Z",RANK(AI55,$AI$17:$AI$116,0),IF(E55="RO-V",RANK(AH55,$AH$17:$AH$116,0),""))))))</f>
        <v>13</v>
      </c>
      <c r="R55" s="22" t="str">
        <f t="shared" si="0"/>
        <v>Bezvodová Lucie_Aisha Bella Fanneli_RO3</v>
      </c>
      <c r="S55" s="22" t="str">
        <f t="shared" si="17"/>
        <v>RO3_1. START</v>
      </c>
      <c r="T55" s="22">
        <f t="shared" si="18"/>
        <v>80.997399074074067</v>
      </c>
      <c r="U55" s="22" t="str">
        <f t="shared" si="19"/>
        <v/>
      </c>
      <c r="V55" s="22" t="str">
        <f t="shared" si="20"/>
        <v/>
      </c>
      <c r="W55" s="22" t="str">
        <f t="shared" si="21"/>
        <v/>
      </c>
      <c r="X55" s="22" t="str">
        <f t="shared" si="22"/>
        <v/>
      </c>
      <c r="Y55" s="22" t="str">
        <f t="shared" si="23"/>
        <v/>
      </c>
      <c r="Z55" s="22" t="str">
        <f t="shared" si="24"/>
        <v/>
      </c>
      <c r="AA55" s="22" t="str">
        <f t="shared" si="25"/>
        <v/>
      </c>
      <c r="AB55" s="22" t="str">
        <f t="shared" si="26"/>
        <v/>
      </c>
      <c r="AC55" s="22" t="str">
        <f t="shared" si="27"/>
        <v/>
      </c>
      <c r="AD55" s="98">
        <f t="shared" si="28"/>
        <v>80.997399074074067</v>
      </c>
      <c r="AE55" s="22">
        <f t="shared" si="29"/>
        <v>174.99523888888888</v>
      </c>
      <c r="AF55" s="22" t="str">
        <f t="shared" si="30"/>
        <v/>
      </c>
      <c r="AG55" s="22" t="str">
        <f t="shared" si="31"/>
        <v/>
      </c>
      <c r="AH55" s="22" t="str">
        <f t="shared" si="32"/>
        <v/>
      </c>
      <c r="AI55" s="22" t="str">
        <f t="shared" si="33"/>
        <v/>
      </c>
    </row>
    <row r="56" spans="1:35" x14ac:dyDescent="0.35">
      <c r="A56" s="38" t="str">
        <f>IF('Startovní listina'!A79="","",'Startovní listina'!A79)</f>
        <v>63</v>
      </c>
      <c r="B56" s="39" t="str">
        <f>IF('Startovní listina'!B41="","",'Startovní listina'!B41)</f>
        <v>Pech Richard</v>
      </c>
      <c r="C56" s="39" t="str">
        <f>IF('Startovní listina'!D41="","",'Startovní listina'!D41)</f>
        <v>Orina z Labského přívozu</v>
      </c>
      <c r="D56" s="39" t="str">
        <f>IF('Startovní listina'!E41="","",'Startovní listina'!E41)</f>
        <v>BOM</v>
      </c>
      <c r="E56" s="63" t="str">
        <f>IF('Startovní listina'!F41="","",'Startovní listina'!F41)</f>
        <v>RO3</v>
      </c>
      <c r="F56" s="130">
        <v>78</v>
      </c>
      <c r="G56" s="162">
        <v>2.2728009259259259E-3</v>
      </c>
      <c r="H56" s="64" t="str">
        <f>IF(F56="","",IF(F56&gt;=90,"V",IF(F56&gt;=80,"VD",IF(F56&gt;=70,"D",IF(F56&gt;=60,"OB","NEOB")))))</f>
        <v>D</v>
      </c>
      <c r="I56" s="39">
        <f>IF($I$10="Celkové",IF(F56="","",RANK(AD56,$AD$17:$AD$116,0)),IF(F56="","",IF(S56="RO3_1. START",RANK(T56,$T$17:$T$116,0),IF(S56="RO2_1. START",RANK(U56,$U$17:$U$116,0),IF(S56="RO1_1. START",RANK(V56,$V$17:$V$116,0),IF(S56="RO-V_1. START",RANK(W56,$W$17:$W$116,0),IF(S56="RO-Z_1. START",RANK(X56,$X$17:$X$116,0),IF(S56="RO3_2. START",RANK(Y56,$Y$17:$Y$116,0),IF(S56="RO2_2. START",RANK(Z56,$Z$17:$Z$116,0),IF(S56="RO1_2. START",RANK(AA56,$AA$17:$AA$116,0),IF(S56="RO-V_2. START",RANK(AB56,$AB$17:$AB$116,0),IF(S56="RO-Z_2. START",RANK(AC56,$AC$17:$AC$116,0),""))))))))))))</f>
        <v>22</v>
      </c>
      <c r="J56" s="107" t="str">
        <f>IF('Startovní listina'!H41="","",'Startovní listina'!H41)</f>
        <v>1. START</v>
      </c>
      <c r="K56" s="112" t="str">
        <f>IF('Startovní listina'!I41="","",'Startovní listina'!I41)</f>
        <v>Martina Klein (D)</v>
      </c>
      <c r="L56" s="113"/>
      <c r="M56" s="167"/>
      <c r="N56" s="172">
        <f>IF(J56="1. START",SUMIF($R$17:$R$116,R56,$F$17:$F$116),"")</f>
        <v>173</v>
      </c>
      <c r="O56" s="173">
        <f>IF(J56="1. START",SUMIF($R$17:$R$116,R56,$G$17:$G$116),"")</f>
        <v>4.327662037037037E-3</v>
      </c>
      <c r="P56" s="174">
        <f>IF(N56="","",IF(E56="RO3",RANK(AE56,$AE$17:$AE$116,0),IF(E56="RO2",RANK(AF56,$AF$17:$AF$116,0),IF(E56="RO1",RANK(AG56,$AG$17:$AG$116,0),IF(E56="RO-Z",RANK(AI56,$AI$17:$AI$116,0),IF(E56="RO-V",RANK(AH56,$AH$17:$AH$116,0),""))))))</f>
        <v>15</v>
      </c>
      <c r="R56" s="22" t="str">
        <f t="shared" si="0"/>
        <v>Pech Richard_Orina z Labského přívozu_RO3</v>
      </c>
      <c r="S56" s="22" t="str">
        <f t="shared" si="17"/>
        <v>RO3_1. START</v>
      </c>
      <c r="T56" s="22">
        <f t="shared" si="18"/>
        <v>77.997727199074077</v>
      </c>
      <c r="U56" s="22" t="str">
        <f t="shared" si="19"/>
        <v/>
      </c>
      <c r="V56" s="22" t="str">
        <f t="shared" si="20"/>
        <v/>
      </c>
      <c r="W56" s="22" t="str">
        <f t="shared" si="21"/>
        <v/>
      </c>
      <c r="X56" s="22" t="str">
        <f t="shared" si="22"/>
        <v/>
      </c>
      <c r="Y56" s="22" t="str">
        <f t="shared" si="23"/>
        <v/>
      </c>
      <c r="Z56" s="22" t="str">
        <f t="shared" si="24"/>
        <v/>
      </c>
      <c r="AA56" s="22" t="str">
        <f t="shared" si="25"/>
        <v/>
      </c>
      <c r="AB56" s="22" t="str">
        <f t="shared" si="26"/>
        <v/>
      </c>
      <c r="AC56" s="22" t="str">
        <f t="shared" si="27"/>
        <v/>
      </c>
      <c r="AD56" s="98">
        <f t="shared" si="28"/>
        <v>77.997727199074077</v>
      </c>
      <c r="AE56" s="22">
        <f t="shared" si="29"/>
        <v>172.99567233796296</v>
      </c>
      <c r="AF56" s="22" t="str">
        <f t="shared" si="30"/>
        <v/>
      </c>
      <c r="AG56" s="22" t="str">
        <f t="shared" si="31"/>
        <v/>
      </c>
      <c r="AH56" s="22" t="str">
        <f t="shared" si="32"/>
        <v/>
      </c>
      <c r="AI56" s="22" t="str">
        <f t="shared" si="33"/>
        <v/>
      </c>
    </row>
    <row r="57" spans="1:35" x14ac:dyDescent="0.35">
      <c r="A57" s="38" t="str">
        <f>IF('Startovní listina'!A22="","",'Startovní listina'!A22)</f>
        <v>6</v>
      </c>
      <c r="B57" s="39" t="str">
        <f>IF('Startovní listina'!B44="","",'Startovní listina'!B44)</f>
        <v>Bezvodová Lucie</v>
      </c>
      <c r="C57" s="39" t="str">
        <f>IF('Startovní listina'!D44="","",'Startovní listina'!D44)</f>
        <v>Enjoy Grey Apeiron</v>
      </c>
      <c r="D57" s="39" t="str">
        <f>IF('Startovní listina'!E44="","",'Startovní listina'!E44)</f>
        <v>AUO</v>
      </c>
      <c r="E57" s="63" t="str">
        <f>IF('Startovní listina'!F44="","",'Startovní listina'!F44)</f>
        <v>RO3</v>
      </c>
      <c r="F57" s="130">
        <v>76</v>
      </c>
      <c r="G57" s="131">
        <v>2.7773148148148149E-3</v>
      </c>
      <c r="H57" s="64" t="str">
        <f>IF(F57="","",IF(F57&gt;=90,"V",IF(F57&gt;=80,"VD",IF(F57&gt;=70,"D",IF(F57&gt;=60,"OB","NEOB")))))</f>
        <v>D</v>
      </c>
      <c r="I57" s="39">
        <f>IF($I$10="Celkové",IF(F57="","",RANK(AD57,$AD$17:$AD$116,0)),IF(F57="","",IF(S57="RO3_1. START",RANK(T57,$T$17:$T$116,0),IF(S57="RO2_1. START",RANK(U57,$U$17:$U$116,0),IF(S57="RO1_1. START",RANK(V57,$V$17:$V$116,0),IF(S57="RO-V_1. START",RANK(W57,$W$17:$W$116,0),IF(S57="RO-Z_1. START",RANK(X57,$X$17:$X$116,0),IF(S57="RO3_2. START",RANK(Y57,$Y$17:$Y$116,0),IF(S57="RO2_2. START",RANK(Z57,$Z$17:$Z$116,0),IF(S57="RO1_2. START",RANK(AA57,$AA$17:$AA$116,0),IF(S57="RO-V_2. START",RANK(AB57,$AB$17:$AB$116,0),IF(S57="RO-Z_2. START",RANK(AC57,$AC$17:$AC$116,0),""))))))))))))</f>
        <v>23</v>
      </c>
      <c r="J57" s="107" t="str">
        <f>IF('Startovní listina'!H44="","",'Startovní listina'!H44)</f>
        <v>1. START</v>
      </c>
      <c r="K57" s="112" t="str">
        <f>IF('Startovní listina'!I44="","",'Startovní listina'!I44)</f>
        <v>Martina Klein (D)</v>
      </c>
      <c r="L57" s="113"/>
      <c r="M57" s="167"/>
      <c r="N57" s="172">
        <f>IF(J57="1. START",SUMIF($R$17:$R$116,R57,$F$17:$F$116),"")</f>
        <v>169</v>
      </c>
      <c r="O57" s="173">
        <f>IF(J57="1. START",SUMIF($R$17:$R$116,R57,$G$17:$G$116),"")</f>
        <v>5.0731481481481478E-3</v>
      </c>
      <c r="P57" s="174">
        <f>IF(N57="","",IF(E57="RO3",RANK(AE57,$AE$17:$AE$116,0),IF(E57="RO2",RANK(AF57,$AF$17:$AF$116,0),IF(E57="RO1",RANK(AG57,$AG$17:$AG$116,0),IF(E57="RO-Z",RANK(AI57,$AI$17:$AI$116,0),IF(E57="RO-V",RANK(AH57,$AH$17:$AH$116,0),""))))))</f>
        <v>16</v>
      </c>
      <c r="R57" s="22" t="str">
        <f t="shared" si="0"/>
        <v>Bezvodová Lucie_Enjoy Grey Apeiron_RO3</v>
      </c>
      <c r="S57" s="22" t="str">
        <f t="shared" si="17"/>
        <v>RO3_1. START</v>
      </c>
      <c r="T57" s="22">
        <f t="shared" si="18"/>
        <v>75.997222685185179</v>
      </c>
      <c r="U57" s="22" t="str">
        <f t="shared" si="19"/>
        <v/>
      </c>
      <c r="V57" s="22" t="str">
        <f t="shared" si="20"/>
        <v/>
      </c>
      <c r="W57" s="22" t="str">
        <f t="shared" si="21"/>
        <v/>
      </c>
      <c r="X57" s="22" t="str">
        <f t="shared" si="22"/>
        <v/>
      </c>
      <c r="Y57" s="22" t="str">
        <f t="shared" si="23"/>
        <v/>
      </c>
      <c r="Z57" s="22" t="str">
        <f t="shared" si="24"/>
        <v/>
      </c>
      <c r="AA57" s="22" t="str">
        <f t="shared" si="25"/>
        <v/>
      </c>
      <c r="AB57" s="22" t="str">
        <f t="shared" si="26"/>
        <v/>
      </c>
      <c r="AC57" s="22" t="str">
        <f t="shared" si="27"/>
        <v/>
      </c>
      <c r="AD57" s="98">
        <f t="shared" si="28"/>
        <v>75.997222685185179</v>
      </c>
      <c r="AE57" s="22">
        <f t="shared" si="29"/>
        <v>168.99492685185186</v>
      </c>
      <c r="AF57" s="22" t="str">
        <f t="shared" si="30"/>
        <v/>
      </c>
      <c r="AG57" s="22" t="str">
        <f t="shared" si="31"/>
        <v/>
      </c>
      <c r="AH57" s="22" t="str">
        <f t="shared" si="32"/>
        <v/>
      </c>
      <c r="AI57" s="22" t="str">
        <f t="shared" si="33"/>
        <v/>
      </c>
    </row>
    <row r="58" spans="1:35" x14ac:dyDescent="0.35">
      <c r="A58" s="38" t="str">
        <f>IF('Startovní listina'!A37="","",'Startovní listina'!A37)</f>
        <v>21</v>
      </c>
      <c r="B58" s="39" t="str">
        <f>IF('Startovní listina'!B18="","",'Startovní listina'!B18)</f>
        <v>Kubešová Božena</v>
      </c>
      <c r="C58" s="39" t="str">
        <f>IF('Startovní listina'!D18="","",'Startovní listina'!D18)</f>
        <v>Arny Von Petrowich</v>
      </c>
      <c r="D58" s="39" t="str">
        <f>IF('Startovní listina'!E18="","",'Startovní listina'!E18)</f>
        <v xml:space="preserve">AUO </v>
      </c>
      <c r="E58" s="63" t="str">
        <f>IF('Startovní listina'!F18="","",'Startovní listina'!F18)</f>
        <v>RO3</v>
      </c>
      <c r="F58" s="130">
        <v>81</v>
      </c>
      <c r="G58" s="131">
        <v>2.9269675925925926E-3</v>
      </c>
      <c r="H58" s="64" t="str">
        <f>IF(F58="","",IF(F58&gt;=90,"V",IF(F58&gt;=80,"VD",IF(F58&gt;=70,"D",IF(F58&gt;=60,"OB","NEOB")))))</f>
        <v>VD</v>
      </c>
      <c r="I58" s="39">
        <f>IF($I$10="Celkové",IF(F58="","",RANK(AD58,$AD$17:$AD$116,0)),IF(F58="","",IF(S58="RO3_1. START",RANK(T58,$T$17:$T$116,0),IF(S58="RO2_1. START",RANK(U58,$U$17:$U$116,0),IF(S58="RO1_1. START",RANK(V58,$V$17:$V$116,0),IF(S58="RO-V_1. START",RANK(W58,$W$17:$W$116,0),IF(S58="RO-Z_1. START",RANK(X58,$X$17:$X$116,0),IF(S58="RO3_2. START",RANK(Y58,$Y$17:$Y$116,0),IF(S58="RO2_2. START",RANK(Z58,$Z$17:$Z$116,0),IF(S58="RO1_2. START",RANK(AA58,$AA$17:$AA$116,0),IF(S58="RO-V_2. START",RANK(AB58,$AB$17:$AB$116,0),IF(S58="RO-Z_2. START",RANK(AC58,$AC$17:$AC$116,0),""))))))))))))</f>
        <v>19</v>
      </c>
      <c r="J58" s="107" t="str">
        <f>IF('Startovní listina'!H18="","",'Startovní listina'!H18)</f>
        <v>1. START</v>
      </c>
      <c r="K58" s="112" t="str">
        <f>IF('Startovní listina'!I18="","",'Startovní listina'!I18)</f>
        <v>Martina Klein (D)</v>
      </c>
      <c r="L58" s="113"/>
      <c r="M58" s="167"/>
      <c r="N58" s="172">
        <f>IF(J58="1. START",SUMIF($R$17:$R$116,R58,$F$17:$F$116),"")</f>
        <v>169</v>
      </c>
      <c r="O58" s="173">
        <f>IF(J58="1. START",SUMIF($R$17:$R$116,R58,$G$17:$G$116),"")</f>
        <v>5.2070601851851852E-3</v>
      </c>
      <c r="P58" s="174">
        <f>IF(N58="","",IF(E58="RO3",RANK(AE58,$AE$17:$AE$116,0),IF(E58="RO2",RANK(AF58,$AF$17:$AF$116,0),IF(E58="RO1",RANK(AG58,$AG$17:$AG$116,0),IF(E58="RO-Z",RANK(AI58,$AI$17:$AI$116,0),IF(E58="RO-V",RANK(AH58,$AH$17:$AH$116,0),""))))))</f>
        <v>17</v>
      </c>
      <c r="R58" s="22" t="str">
        <f t="shared" si="0"/>
        <v>Kubešová Božena_Arny Von Petrowich_RO3</v>
      </c>
      <c r="S58" s="22" t="str">
        <f t="shared" si="17"/>
        <v>RO3_1. START</v>
      </c>
      <c r="T58" s="22">
        <f t="shared" si="18"/>
        <v>80.997073032407414</v>
      </c>
      <c r="U58" s="22" t="str">
        <f t="shared" si="19"/>
        <v/>
      </c>
      <c r="V58" s="22" t="str">
        <f t="shared" si="20"/>
        <v/>
      </c>
      <c r="W58" s="22" t="str">
        <f t="shared" si="21"/>
        <v/>
      </c>
      <c r="X58" s="22" t="str">
        <f t="shared" si="22"/>
        <v/>
      </c>
      <c r="Y58" s="22" t="str">
        <f t="shared" si="23"/>
        <v/>
      </c>
      <c r="Z58" s="22" t="str">
        <f t="shared" si="24"/>
        <v/>
      </c>
      <c r="AA58" s="22" t="str">
        <f t="shared" si="25"/>
        <v/>
      </c>
      <c r="AB58" s="22" t="str">
        <f t="shared" si="26"/>
        <v/>
      </c>
      <c r="AC58" s="22" t="str">
        <f t="shared" si="27"/>
        <v/>
      </c>
      <c r="AD58" s="98">
        <f t="shared" si="28"/>
        <v>80.997073032407414</v>
      </c>
      <c r="AE58" s="22">
        <f t="shared" si="29"/>
        <v>168.99479293981483</v>
      </c>
      <c r="AF58" s="22" t="str">
        <f t="shared" si="30"/>
        <v/>
      </c>
      <c r="AG58" s="22" t="str">
        <f t="shared" si="31"/>
        <v/>
      </c>
      <c r="AH58" s="22" t="str">
        <f t="shared" si="32"/>
        <v/>
      </c>
      <c r="AI58" s="22" t="str">
        <f t="shared" si="33"/>
        <v/>
      </c>
    </row>
    <row r="59" spans="1:35" x14ac:dyDescent="0.35">
      <c r="A59" s="38" t="str">
        <f>IF('Startovní listina'!A73="","",'Startovní listina'!A73)</f>
        <v>57</v>
      </c>
      <c r="B59" s="39" t="str">
        <f>IF('Startovní listina'!B51="","",'Startovní listina'!B51)</f>
        <v>Sajdoková Bára</v>
      </c>
      <c r="C59" s="39" t="str">
        <f>IF('Startovní listina'!D51="","",'Startovní listina'!D51)</f>
        <v>Lucky Tajtrlík</v>
      </c>
      <c r="D59" s="39" t="str">
        <f>IF('Startovní listina'!E51="","",'Startovní listina'!E51)</f>
        <v>MIX</v>
      </c>
      <c r="E59" s="63" t="str">
        <f>IF('Startovní listina'!F51="","",'Startovní listina'!F51)</f>
        <v>RO3</v>
      </c>
      <c r="F59" s="130">
        <v>87</v>
      </c>
      <c r="G59" s="131">
        <v>2.1240740740740742E-3</v>
      </c>
      <c r="H59" s="64" t="str">
        <f>IF(F59="","",IF(F59&gt;=90,"V",IF(F59&gt;=80,"VD",IF(F59&gt;=70,"D",IF(F59&gt;=60,"OB","NEOB")))))</f>
        <v>VD</v>
      </c>
      <c r="I59" s="39">
        <f>IF($I$10="Celkové",IF(F59="","",RANK(AD59,$AD$17:$AD$116,0)),IF(F59="","",IF(S59="RO3_1. START",RANK(T59,$T$17:$T$116,0),IF(S59="RO2_1. START",RANK(U59,$U$17:$U$116,0),IF(S59="RO1_1. START",RANK(V59,$V$17:$V$116,0),IF(S59="RO-V_1. START",RANK(W59,$W$17:$W$116,0),IF(S59="RO-Z_1. START",RANK(X59,$X$17:$X$116,0),IF(S59="RO3_2. START",RANK(Y59,$Y$17:$Y$116,0),IF(S59="RO2_2. START",RANK(Z59,$Z$17:$Z$116,0),IF(S59="RO1_2. START",RANK(AA59,$AA$17:$AA$116,0),IF(S59="RO-V_2. START",RANK(AB59,$AB$17:$AB$116,0),IF(S59="RO-Z_2. START",RANK(AC59,$AC$17:$AC$116,0),""))))))))))))</f>
        <v>10</v>
      </c>
      <c r="J59" s="107" t="str">
        <f>IF('Startovní listina'!H51="","",'Startovní listina'!H51)</f>
        <v>1. START</v>
      </c>
      <c r="K59" s="112" t="str">
        <f>IF('Startovní listina'!I51="","",'Startovní listina'!I51)</f>
        <v>Martina Klein (D)</v>
      </c>
      <c r="L59" s="113"/>
      <c r="M59" s="167"/>
      <c r="N59" s="172">
        <f>IF(J59="1. START",SUMIF($R$17:$R$116,R59,$F$17:$F$116),"")</f>
        <v>168</v>
      </c>
      <c r="O59" s="173">
        <f>IF(J59="1. START",SUMIF($R$17:$R$116,R59,$G$17:$G$116),"")</f>
        <v>4.1109953703703708E-3</v>
      </c>
      <c r="P59" s="174">
        <f>IF(N59="","",IF(E59="RO3",RANK(AE59,$AE$17:$AE$116,0),IF(E59="RO2",RANK(AF59,$AF$17:$AF$116,0),IF(E59="RO1",RANK(AG59,$AG$17:$AG$116,0),IF(E59="RO-Z",RANK(AI59,$AI$17:$AI$116,0),IF(E59="RO-V",RANK(AH59,$AH$17:$AH$116,0),""))))))</f>
        <v>18</v>
      </c>
      <c r="R59" s="22" t="str">
        <f t="shared" si="0"/>
        <v>Sajdoková Bára_Lucky Tajtrlík_RO3</v>
      </c>
      <c r="S59" s="22" t="str">
        <f t="shared" si="17"/>
        <v>RO3_1. START</v>
      </c>
      <c r="T59" s="22">
        <f t="shared" si="18"/>
        <v>86.997875925925925</v>
      </c>
      <c r="U59" s="22" t="str">
        <f t="shared" si="19"/>
        <v/>
      </c>
      <c r="V59" s="22" t="str">
        <f t="shared" si="20"/>
        <v/>
      </c>
      <c r="W59" s="22" t="str">
        <f t="shared" si="21"/>
        <v/>
      </c>
      <c r="X59" s="22" t="str">
        <f t="shared" si="22"/>
        <v/>
      </c>
      <c r="Y59" s="22" t="str">
        <f t="shared" si="23"/>
        <v/>
      </c>
      <c r="Z59" s="22" t="str">
        <f t="shared" si="24"/>
        <v/>
      </c>
      <c r="AA59" s="22" t="str">
        <f t="shared" si="25"/>
        <v/>
      </c>
      <c r="AB59" s="22" t="str">
        <f t="shared" si="26"/>
        <v/>
      </c>
      <c r="AC59" s="22" t="str">
        <f t="shared" si="27"/>
        <v/>
      </c>
      <c r="AD59" s="98">
        <f t="shared" si="28"/>
        <v>86.997875925925925</v>
      </c>
      <c r="AE59" s="22">
        <f t="shared" si="29"/>
        <v>167.99588900462962</v>
      </c>
      <c r="AF59" s="22" t="str">
        <f t="shared" si="30"/>
        <v/>
      </c>
      <c r="AG59" s="22" t="str">
        <f t="shared" si="31"/>
        <v/>
      </c>
      <c r="AH59" s="22" t="str">
        <f t="shared" si="32"/>
        <v/>
      </c>
      <c r="AI59" s="22" t="str">
        <f t="shared" si="33"/>
        <v/>
      </c>
    </row>
    <row r="60" spans="1:35" x14ac:dyDescent="0.35">
      <c r="A60" s="38" t="str">
        <f>IF('Startovní listina'!A35="","",'Startovní listina'!A35)</f>
        <v>19</v>
      </c>
      <c r="B60" s="39" t="str">
        <f>IF('Startovní listina'!B28="","",'Startovní listina'!B28)</f>
        <v>Štichauerová Jitka</v>
      </c>
      <c r="C60" s="39" t="str">
        <f>IF('Startovní listina'!D28="","",'Startovní listina'!D28)</f>
        <v>Henri Hola Hopa</v>
      </c>
      <c r="D60" s="39" t="str">
        <f>IF('Startovní listina'!E28="","",'Startovní listina'!E28)</f>
        <v>BOC</v>
      </c>
      <c r="E60" s="63" t="str">
        <f>IF('Startovní listina'!F28="","",'Startovní listina'!F28)</f>
        <v>RO3</v>
      </c>
      <c r="F60" s="130">
        <v>82</v>
      </c>
      <c r="G60" s="131">
        <v>2.1123842592592592E-3</v>
      </c>
      <c r="H60" s="64" t="str">
        <f>IF(F60="","",IF(F60&gt;=90,"V",IF(F60&gt;=80,"VD",IF(F60&gt;=70,"D",IF(F60&gt;=60,"OB","NEOB")))))</f>
        <v>VD</v>
      </c>
      <c r="I60" s="39">
        <f>IF($I$10="Celkové",IF(F60="","",RANK(AD60,$AD$17:$AD$116,0)),IF(F60="","",IF(S60="RO3_1. START",RANK(T60,$T$17:$T$116,0),IF(S60="RO2_1. START",RANK(U60,$U$17:$U$116,0),IF(S60="RO1_1. START",RANK(V60,$V$17:$V$116,0),IF(S60="RO-V_1. START",RANK(W60,$W$17:$W$116,0),IF(S60="RO-Z_1. START",RANK(X60,$X$17:$X$116,0),IF(S60="RO3_2. START",RANK(Y60,$Y$17:$Y$116,0),IF(S60="RO2_2. START",RANK(Z60,$Z$17:$Z$116,0),IF(S60="RO1_2. START",RANK(AA60,$AA$17:$AA$116,0),IF(S60="RO-V_2. START",RANK(AB60,$AB$17:$AB$116,0),IF(S60="RO-Z_2. START",RANK(AC60,$AC$17:$AC$116,0),""))))))))))))</f>
        <v>15</v>
      </c>
      <c r="J60" s="107" t="str">
        <f>IF('Startovní listina'!H28="","",'Startovní listina'!H28)</f>
        <v>1. START</v>
      </c>
      <c r="K60" s="112" t="str">
        <f>IF('Startovní listina'!I28="","",'Startovní listina'!I28)</f>
        <v>Martina Klein (D)</v>
      </c>
      <c r="L60" s="113"/>
      <c r="M60" s="167"/>
      <c r="N60" s="172">
        <f>IF(J60="1. START",SUMIF($R$17:$R$116,R60,$F$17:$F$116),"")</f>
        <v>82</v>
      </c>
      <c r="O60" s="173">
        <f>IF(J60="1. START",SUMIF($R$17:$R$116,R60,$G$17:$G$116),"")</f>
        <v>2.1123842592592592E-3</v>
      </c>
      <c r="P60" s="174">
        <f>IF(N60="","",IF(E60="RO3",RANK(AE60,$AE$17:$AE$116,0),IF(E60="RO2",RANK(AF60,$AF$17:$AF$116,0),IF(E60="RO1",RANK(AG60,$AG$17:$AG$116,0),IF(E60="RO-Z",RANK(AI60,$AI$17:$AI$116,0),IF(E60="RO-V",RANK(AH60,$AH$17:$AH$116,0),""))))))</f>
        <v>36</v>
      </c>
      <c r="R60" s="22" t="s">
        <v>491</v>
      </c>
      <c r="S60" s="22" t="str">
        <f t="shared" si="17"/>
        <v>RO3_1. START</v>
      </c>
      <c r="T60" s="22">
        <f t="shared" si="18"/>
        <v>81.997887615740737</v>
      </c>
      <c r="U60" s="22" t="str">
        <f t="shared" si="19"/>
        <v/>
      </c>
      <c r="V60" s="22" t="str">
        <f t="shared" si="20"/>
        <v/>
      </c>
      <c r="W60" s="22" t="str">
        <f t="shared" si="21"/>
        <v/>
      </c>
      <c r="X60" s="22" t="str">
        <f t="shared" si="22"/>
        <v/>
      </c>
      <c r="Y60" s="22" t="str">
        <f t="shared" si="23"/>
        <v/>
      </c>
      <c r="Z60" s="22" t="str">
        <f t="shared" si="24"/>
        <v/>
      </c>
      <c r="AA60" s="22" t="str">
        <f t="shared" si="25"/>
        <v/>
      </c>
      <c r="AB60" s="22" t="str">
        <f t="shared" si="26"/>
        <v/>
      </c>
      <c r="AC60" s="22" t="str">
        <f t="shared" si="27"/>
        <v/>
      </c>
      <c r="AD60" s="98">
        <f t="shared" si="28"/>
        <v>81.997887615740737</v>
      </c>
      <c r="AE60" s="22">
        <f t="shared" si="29"/>
        <v>81.997887615740737</v>
      </c>
      <c r="AF60" s="22" t="str">
        <f t="shared" si="30"/>
        <v/>
      </c>
      <c r="AG60" s="22" t="str">
        <f t="shared" si="31"/>
        <v/>
      </c>
      <c r="AH60" s="22" t="str">
        <f t="shared" si="32"/>
        <v/>
      </c>
      <c r="AI60" s="22" t="str">
        <f t="shared" si="33"/>
        <v/>
      </c>
    </row>
    <row r="61" spans="1:35" x14ac:dyDescent="0.35">
      <c r="A61" s="38" t="str">
        <f>IF('Startovní listina'!A88="","",'Startovní listina'!A88)</f>
        <v>72</v>
      </c>
      <c r="B61" s="39" t="str">
        <f>IF('Startovní listina'!B24="","",'Startovní listina'!B24)</f>
        <v>Hušková Simona</v>
      </c>
      <c r="C61" s="39" t="str">
        <f>IF('Startovní listina'!D24="","",'Startovní listina'!D24)</f>
        <v>A z'Hurta Anatares</v>
      </c>
      <c r="D61" s="39" t="str">
        <f>IF('Startovní listina'!E24="","",'Startovní listina'!E24)</f>
        <v>BOM</v>
      </c>
      <c r="E61" s="63" t="str">
        <f>IF('Startovní listina'!F24="","",'Startovní listina'!F24)</f>
        <v>RO3</v>
      </c>
      <c r="F61" s="130">
        <v>79</v>
      </c>
      <c r="G61" s="131">
        <v>2.137384259259259E-3</v>
      </c>
      <c r="H61" s="64" t="str">
        <f>IF(F61="","",IF(F61&gt;=90,"V",IF(F61&gt;=80,"VD",IF(F61&gt;=70,"D",IF(F61&gt;=60,"OB","NEOB")))))</f>
        <v>D</v>
      </c>
      <c r="I61" s="39">
        <f>IF($I$10="Celkové",IF(F61="","",RANK(AD61,$AD$17:$AD$116,0)),IF(F61="","",IF(S61="RO3_1. START",RANK(T61,$T$17:$T$116,0),IF(S61="RO2_1. START",RANK(U61,$U$17:$U$116,0),IF(S61="RO1_1. START",RANK(V61,$V$17:$V$116,0),IF(S61="RO-V_1. START",RANK(W61,$W$17:$W$116,0),IF(S61="RO-Z_1. START",RANK(X61,$X$17:$X$116,0),IF(S61="RO3_2. START",RANK(Y61,$Y$17:$Y$116,0),IF(S61="RO2_2. START",RANK(Z61,$Z$17:$Z$116,0),IF(S61="RO1_2. START",RANK(AA61,$AA$17:$AA$116,0),IF(S61="RO-V_2. START",RANK(AB61,$AB$17:$AB$116,0),IF(S61="RO-Z_2. START",RANK(AC61,$AC$17:$AC$116,0),""))))))))))))</f>
        <v>21</v>
      </c>
      <c r="J61" s="107" t="str">
        <f>IF('Startovní listina'!H24="","",'Startovní listina'!H24)</f>
        <v>1. START</v>
      </c>
      <c r="K61" s="112" t="str">
        <f>IF('Startovní listina'!I24="","",'Startovní listina'!I24)</f>
        <v>Martina Klein (D)</v>
      </c>
      <c r="L61" s="113"/>
      <c r="M61" s="167"/>
      <c r="N61" s="172">
        <f>IF(J61="1. START",SUMIF($R$17:$R$116,R61,$F$17:$F$116),"")</f>
        <v>165</v>
      </c>
      <c r="O61" s="173">
        <f>IF(J61="1. START",SUMIF($R$17:$R$116,R61,$G$17:$G$116),"")</f>
        <v>4.0812499999999998E-3</v>
      </c>
      <c r="P61" s="174">
        <f>IF(N61="","",IF(E61="RO3",RANK(AE61,$AE$17:$AE$116,0),IF(E61="RO2",RANK(AF61,$AF$17:$AF$116,0),IF(E61="RO1",RANK(AG61,$AG$17:$AG$116,0),IF(E61="RO-Z",RANK(AI61,$AI$17:$AI$116,0),IF(E61="RO-V",RANK(AH61,$AH$17:$AH$116,0),""))))))</f>
        <v>19</v>
      </c>
      <c r="R61" s="22" t="str">
        <f t="shared" si="0"/>
        <v>Hušková Simona_A z'Hurta Anatares_RO3</v>
      </c>
      <c r="S61" s="22" t="str">
        <f t="shared" si="17"/>
        <v>RO3_1. START</v>
      </c>
      <c r="T61" s="22">
        <f t="shared" si="18"/>
        <v>78.997862615740743</v>
      </c>
      <c r="U61" s="22" t="str">
        <f t="shared" si="19"/>
        <v/>
      </c>
      <c r="V61" s="22" t="str">
        <f t="shared" si="20"/>
        <v/>
      </c>
      <c r="W61" s="22" t="str">
        <f t="shared" si="21"/>
        <v/>
      </c>
      <c r="X61" s="22" t="str">
        <f t="shared" si="22"/>
        <v/>
      </c>
      <c r="Y61" s="22" t="str">
        <f t="shared" si="23"/>
        <v/>
      </c>
      <c r="Z61" s="22" t="str">
        <f t="shared" si="24"/>
        <v/>
      </c>
      <c r="AA61" s="22" t="str">
        <f t="shared" si="25"/>
        <v/>
      </c>
      <c r="AB61" s="22" t="str">
        <f t="shared" si="26"/>
        <v/>
      </c>
      <c r="AC61" s="22" t="str">
        <f t="shared" si="27"/>
        <v/>
      </c>
      <c r="AD61" s="98">
        <f t="shared" si="28"/>
        <v>78.997862615740743</v>
      </c>
      <c r="AE61" s="22">
        <f t="shared" si="29"/>
        <v>164.99591874999999</v>
      </c>
      <c r="AF61" s="22" t="str">
        <f t="shared" si="30"/>
        <v/>
      </c>
      <c r="AG61" s="22" t="str">
        <f t="shared" si="31"/>
        <v/>
      </c>
      <c r="AH61" s="22" t="str">
        <f t="shared" si="32"/>
        <v/>
      </c>
      <c r="AI61" s="22" t="str">
        <f t="shared" si="33"/>
        <v/>
      </c>
    </row>
    <row r="62" spans="1:35" x14ac:dyDescent="0.35">
      <c r="A62" s="38" t="str">
        <f>IF('Startovní listina'!A36="","",'Startovní listina'!A36)</f>
        <v>20</v>
      </c>
      <c r="B62" s="39" t="str">
        <f>IF('Startovní listina'!B29="","",'Startovní listina'!B29)</f>
        <v>Barošová Kristýna</v>
      </c>
      <c r="C62" s="39" t="str">
        <f>IF('Startovní listina'!D29="","",'Startovní listina'!D29)</f>
        <v xml:space="preserve">Mind the dog Star </v>
      </c>
      <c r="D62" s="39" t="str">
        <f>IF('Startovní listina'!E29="","",'Startovní listina'!E29)</f>
        <v>BOC</v>
      </c>
      <c r="E62" s="63" t="str">
        <f>IF('Startovní listina'!F29="","",'Startovní listina'!F29)</f>
        <v>RO3</v>
      </c>
      <c r="F62" s="130">
        <v>85</v>
      </c>
      <c r="G62" s="131">
        <v>2.0989583333333333E-3</v>
      </c>
      <c r="H62" s="64" t="str">
        <f>IF(F62="","",IF(F62&gt;=90,"V",IF(F62&gt;=80,"VD",IF(F62&gt;=70,"D",IF(F62&gt;=60,"OB","NEOB")))))</f>
        <v>VD</v>
      </c>
      <c r="I62" s="39">
        <f>IF($I$10="Celkové",IF(F62="","",RANK(AD62,$AD$17:$AD$116,0)),IF(F62="","",IF(S62="RO3_1. START",RANK(T62,$T$17:$T$116,0),IF(S62="RO2_1. START",RANK(U62,$U$17:$U$116,0),IF(S62="RO1_1. START",RANK(V62,$V$17:$V$116,0),IF(S62="RO-V_1. START",RANK(W62,$W$17:$W$116,0),IF(S62="RO-Z_1. START",RANK(X62,$X$17:$X$116,0),IF(S62="RO3_2. START",RANK(Y62,$Y$17:$Y$116,0),IF(S62="RO2_2. START",RANK(Z62,$Z$17:$Z$116,0),IF(S62="RO1_2. START",RANK(AA62,$AA$17:$AA$116,0),IF(S62="RO-V_2. START",RANK(AB62,$AB$17:$AB$116,0),IF(S62="RO-Z_2. START",RANK(AC62,$AC$17:$AC$116,0),""))))))))))))</f>
        <v>12</v>
      </c>
      <c r="J62" s="107" t="str">
        <f>IF('Startovní listina'!H29="","",'Startovní listina'!H29)</f>
        <v>1. START</v>
      </c>
      <c r="K62" s="112" t="str">
        <f>IF('Startovní listina'!I29="","",'Startovní listina'!I29)</f>
        <v>Martina Klein (D)</v>
      </c>
      <c r="L62" s="113"/>
      <c r="M62" s="167"/>
      <c r="N62" s="172">
        <f>IF(J62="1. START",SUMIF($R$17:$R$116,R62,$F$17:$F$116),"")</f>
        <v>165</v>
      </c>
      <c r="O62" s="173">
        <f>IF(J62="1. START",SUMIF($R$17:$R$116,R62,$G$17:$G$116),"")</f>
        <v>4.0949074074074074E-3</v>
      </c>
      <c r="P62" s="174">
        <f>IF(N62="","",IF(E62="RO3",RANK(AE62,$AE$17:$AE$116,0),IF(E62="RO2",RANK(AF62,$AF$17:$AF$116,0),IF(E62="RO1",RANK(AG62,$AG$17:$AG$116,0),IF(E62="RO-Z",RANK(AI62,$AI$17:$AI$116,0),IF(E62="RO-V",RANK(AH62,$AH$17:$AH$116,0),""))))))</f>
        <v>20</v>
      </c>
      <c r="R62" s="22" t="str">
        <f t="shared" si="0"/>
        <v>Barošová Kristýna_Mind the dog Star _RO3</v>
      </c>
      <c r="S62" s="22" t="str">
        <f t="shared" si="17"/>
        <v>RO3_1. START</v>
      </c>
      <c r="T62" s="22">
        <f t="shared" si="18"/>
        <v>84.997901041666665</v>
      </c>
      <c r="U62" s="22" t="str">
        <f t="shared" si="19"/>
        <v/>
      </c>
      <c r="V62" s="22" t="str">
        <f t="shared" si="20"/>
        <v/>
      </c>
      <c r="W62" s="22" t="str">
        <f t="shared" si="21"/>
        <v/>
      </c>
      <c r="X62" s="22" t="str">
        <f t="shared" si="22"/>
        <v/>
      </c>
      <c r="Y62" s="22" t="str">
        <f t="shared" si="23"/>
        <v/>
      </c>
      <c r="Z62" s="22" t="str">
        <f t="shared" si="24"/>
        <v/>
      </c>
      <c r="AA62" s="22" t="str">
        <f t="shared" si="25"/>
        <v/>
      </c>
      <c r="AB62" s="22" t="str">
        <f t="shared" si="26"/>
        <v/>
      </c>
      <c r="AC62" s="22" t="str">
        <f t="shared" si="27"/>
        <v/>
      </c>
      <c r="AD62" s="98">
        <f t="shared" si="28"/>
        <v>84.997901041666665</v>
      </c>
      <c r="AE62" s="22">
        <f t="shared" si="29"/>
        <v>164.99590509259258</v>
      </c>
      <c r="AF62" s="22" t="str">
        <f t="shared" si="30"/>
        <v/>
      </c>
      <c r="AG62" s="22" t="str">
        <f t="shared" si="31"/>
        <v/>
      </c>
      <c r="AH62" s="22" t="str">
        <f t="shared" si="32"/>
        <v/>
      </c>
      <c r="AI62" s="22" t="str">
        <f t="shared" si="33"/>
        <v/>
      </c>
    </row>
    <row r="63" spans="1:35" x14ac:dyDescent="0.35">
      <c r="A63" s="38" t="str">
        <f>IF('Startovní listina'!A59="","",'Startovní listina'!A59)</f>
        <v>43</v>
      </c>
      <c r="B63" s="39" t="str">
        <f>IF('Startovní listina'!B35="","",'Startovní listina'!B35)</f>
        <v>Sedláčková Petra</v>
      </c>
      <c r="C63" s="39" t="str">
        <f>IF('Startovní listina'!D35="","",'Startovní listina'!D35)</f>
        <v>Cippy Esuatty</v>
      </c>
      <c r="D63" s="39" t="str">
        <f>IF('Startovní listina'!E35="","",'Startovní listina'!E35)</f>
        <v>BOC</v>
      </c>
      <c r="E63" s="63" t="str">
        <f>IF('Startovní listina'!F35="","",'Startovní listina'!F35)</f>
        <v>RO3</v>
      </c>
      <c r="F63" s="130">
        <v>81</v>
      </c>
      <c r="G63" s="131">
        <v>2.2745370370370372E-3</v>
      </c>
      <c r="H63" s="64" t="str">
        <f>IF(F63="","",IF(F63&gt;=90,"V",IF(F63&gt;=80,"VD",IF(F63&gt;=70,"D",IF(F63&gt;=60,"OB","NEOB")))))</f>
        <v>VD</v>
      </c>
      <c r="I63" s="39">
        <f>IF($I$10="Celkové",IF(F63="","",RANK(AD63,$AD$17:$AD$116,0)),IF(F63="","",IF(S63="RO3_1. START",RANK(T63,$T$17:$T$116,0),IF(S63="RO2_1. START",RANK(U63,$U$17:$U$116,0),IF(S63="RO1_1. START",RANK(V63,$V$17:$V$116,0),IF(S63="RO-V_1. START",RANK(W63,$W$17:$W$116,0),IF(S63="RO-Z_1. START",RANK(X63,$X$17:$X$116,0),IF(S63="RO3_2. START",RANK(Y63,$Y$17:$Y$116,0),IF(S63="RO2_2. START",RANK(Z63,$Z$17:$Z$116,0),IF(S63="RO1_2. START",RANK(AA63,$AA$17:$AA$116,0),IF(S63="RO-V_2. START",RANK(AB63,$AB$17:$AB$116,0),IF(S63="RO-Z_2. START",RANK(AC63,$AC$17:$AC$116,0),""))))))))))))</f>
        <v>16</v>
      </c>
      <c r="J63" s="107" t="str">
        <f>IF('Startovní listina'!H35="","",'Startovní listina'!H35)</f>
        <v>1. START</v>
      </c>
      <c r="K63" s="112" t="str">
        <f>IF('Startovní listina'!I35="","",'Startovní listina'!I35)</f>
        <v>Martina Klein (D)</v>
      </c>
      <c r="L63" s="113"/>
      <c r="M63" s="167"/>
      <c r="N63" s="172">
        <f>IF(J63="1. START",SUMIF($R$17:$R$116,R63,$F$17:$F$116),"")</f>
        <v>165</v>
      </c>
      <c r="O63" s="173">
        <f>IF(J63="1. START",SUMIF($R$17:$R$116,R63,$G$17:$G$116),"")</f>
        <v>4.2072916666666665E-3</v>
      </c>
      <c r="P63" s="174">
        <f>IF(N63="","",IF(E63="RO3",RANK(AE63,$AE$17:$AE$116,0),IF(E63="RO2",RANK(AF63,$AF$17:$AF$116,0),IF(E63="RO1",RANK(AG63,$AG$17:$AG$116,0),IF(E63="RO-Z",RANK(AI63,$AI$17:$AI$116,0),IF(E63="RO-V",RANK(AH63,$AH$17:$AH$116,0),""))))))</f>
        <v>21</v>
      </c>
      <c r="R63" s="22" t="str">
        <f t="shared" si="0"/>
        <v>Sedláčková Petra_Cippy Esuatty_RO3</v>
      </c>
      <c r="S63" s="22" t="str">
        <f t="shared" si="17"/>
        <v>RO3_1. START</v>
      </c>
      <c r="T63" s="22">
        <f t="shared" si="18"/>
        <v>80.997725462962961</v>
      </c>
      <c r="U63" s="22" t="str">
        <f t="shared" si="19"/>
        <v/>
      </c>
      <c r="V63" s="22" t="str">
        <f t="shared" si="20"/>
        <v/>
      </c>
      <c r="W63" s="22" t="str">
        <f t="shared" si="21"/>
        <v/>
      </c>
      <c r="X63" s="22" t="str">
        <f t="shared" si="22"/>
        <v/>
      </c>
      <c r="Y63" s="22" t="str">
        <f t="shared" si="23"/>
        <v/>
      </c>
      <c r="Z63" s="22" t="str">
        <f t="shared" si="24"/>
        <v/>
      </c>
      <c r="AA63" s="22" t="str">
        <f t="shared" si="25"/>
        <v/>
      </c>
      <c r="AB63" s="22" t="str">
        <f t="shared" si="26"/>
        <v/>
      </c>
      <c r="AC63" s="22" t="str">
        <f t="shared" si="27"/>
        <v/>
      </c>
      <c r="AD63" s="98">
        <f t="shared" si="28"/>
        <v>80.997725462962961</v>
      </c>
      <c r="AE63" s="22">
        <f t="shared" si="29"/>
        <v>164.99579270833334</v>
      </c>
      <c r="AF63" s="22" t="str">
        <f t="shared" si="30"/>
        <v/>
      </c>
      <c r="AG63" s="22" t="str">
        <f t="shared" si="31"/>
        <v/>
      </c>
      <c r="AH63" s="22" t="str">
        <f t="shared" si="32"/>
        <v/>
      </c>
      <c r="AI63" s="22" t="str">
        <f t="shared" si="33"/>
        <v/>
      </c>
    </row>
    <row r="64" spans="1:35" x14ac:dyDescent="0.35">
      <c r="A64" s="38" t="str">
        <f>IF('Startovní listina'!A72="","",'Startovní listina'!A72)</f>
        <v>56</v>
      </c>
      <c r="B64" s="39" t="str">
        <f>IF('Startovní listina'!B26="","",'Startovní listina'!B26)</f>
        <v>Kratěnová Pavla</v>
      </c>
      <c r="C64" s="39" t="str">
        <f>IF('Startovní listina'!D26="","",'Startovní listina'!D26)</f>
        <v xml:space="preserve">Cayapó Heart od Jezera Vápenice </v>
      </c>
      <c r="D64" s="39" t="str">
        <f>IF('Startovní listina'!E26="","",'Startovní listina'!E26)</f>
        <v xml:space="preserve">AUO </v>
      </c>
      <c r="E64" s="63" t="str">
        <f>IF('Startovní listina'!F26="","",'Startovní listina'!F26)</f>
        <v>RO3</v>
      </c>
      <c r="F64" s="130">
        <v>66</v>
      </c>
      <c r="G64" s="131">
        <v>2.7623842592592596E-3</v>
      </c>
      <c r="H64" s="64" t="str">
        <f>IF(F64="","",IF(F64&gt;=90,"V",IF(F64&gt;=80,"VD",IF(F64&gt;=70,"D",IF(F64&gt;=60,"OB","NEOB")))))</f>
        <v>OB</v>
      </c>
      <c r="I64" s="39">
        <f>IF($I$10="Celkové",IF(F64="","",RANK(AD64,$AD$17:$AD$116,0)),IF(F64="","",IF(S64="RO3_1. START",RANK(T64,$T$17:$T$116,0),IF(S64="RO2_1. START",RANK(U64,$U$17:$U$116,0),IF(S64="RO1_1. START",RANK(V64,$V$17:$V$116,0),IF(S64="RO-V_1. START",RANK(W64,$W$17:$W$116,0),IF(S64="RO-Z_1. START",RANK(X64,$X$17:$X$116,0),IF(S64="RO3_2. START",RANK(Y64,$Y$17:$Y$116,0),IF(S64="RO2_2. START",RANK(Z64,$Z$17:$Z$116,0),IF(S64="RO1_2. START",RANK(AA64,$AA$17:$AA$116,0),IF(S64="RO-V_2. START",RANK(AB64,$AB$17:$AB$116,0),IF(S64="RO-Z_2. START",RANK(AC64,$AC$17:$AC$116,0),""))))))))))))</f>
        <v>28</v>
      </c>
      <c r="J64" s="107" t="str">
        <f>IF('Startovní listina'!H26="","",'Startovní listina'!H26)</f>
        <v>1. START</v>
      </c>
      <c r="K64" s="112" t="str">
        <f>IF('Startovní listina'!I26="","",'Startovní listina'!I26)</f>
        <v>Martina Klein (D)</v>
      </c>
      <c r="L64" s="113"/>
      <c r="M64" s="167"/>
      <c r="N64" s="172">
        <f>IF(J64="1. START",SUMIF($R$17:$R$116,R64,$F$17:$F$116),"")</f>
        <v>165</v>
      </c>
      <c r="O64" s="173">
        <f>IF(J64="1. START",SUMIF($R$17:$R$116,R64,$G$17:$G$116),"")</f>
        <v>4.8540509259259266E-3</v>
      </c>
      <c r="P64" s="174">
        <f>IF(N64="","",IF(E64="RO3",RANK(AE64,$AE$17:$AE$116,0),IF(E64="RO2",RANK(AF64,$AF$17:$AF$116,0),IF(E64="RO1",RANK(AG64,$AG$17:$AG$116,0),IF(E64="RO-Z",RANK(AI64,$AI$17:$AI$116,0),IF(E64="RO-V",RANK(AH64,$AH$17:$AH$116,0),""))))))</f>
        <v>22</v>
      </c>
      <c r="R64" s="22" t="str">
        <f t="shared" si="0"/>
        <v>Kratěnová Pavla_Cayapó Heart od Jezera Vápenice _RO3</v>
      </c>
      <c r="S64" s="22" t="str">
        <f t="shared" si="17"/>
        <v>RO3_1. START</v>
      </c>
      <c r="T64" s="22">
        <f t="shared" si="18"/>
        <v>65.997237615740744</v>
      </c>
      <c r="U64" s="22" t="str">
        <f t="shared" si="19"/>
        <v/>
      </c>
      <c r="V64" s="22" t="str">
        <f t="shared" si="20"/>
        <v/>
      </c>
      <c r="W64" s="22" t="str">
        <f t="shared" si="21"/>
        <v/>
      </c>
      <c r="X64" s="22" t="str">
        <f t="shared" si="22"/>
        <v/>
      </c>
      <c r="Y64" s="22" t="str">
        <f t="shared" si="23"/>
        <v/>
      </c>
      <c r="Z64" s="22" t="str">
        <f t="shared" si="24"/>
        <v/>
      </c>
      <c r="AA64" s="22" t="str">
        <f t="shared" si="25"/>
        <v/>
      </c>
      <c r="AB64" s="22" t="str">
        <f t="shared" si="26"/>
        <v/>
      </c>
      <c r="AC64" s="22" t="str">
        <f t="shared" si="27"/>
        <v/>
      </c>
      <c r="AD64" s="98">
        <f t="shared" si="28"/>
        <v>65.997237615740744</v>
      </c>
      <c r="AE64" s="22">
        <f t="shared" si="29"/>
        <v>164.99514594907407</v>
      </c>
      <c r="AF64" s="22" t="str">
        <f t="shared" si="30"/>
        <v/>
      </c>
      <c r="AG64" s="22" t="str">
        <f t="shared" si="31"/>
        <v/>
      </c>
      <c r="AH64" s="22" t="str">
        <f t="shared" si="32"/>
        <v/>
      </c>
      <c r="AI64" s="22" t="str">
        <f t="shared" si="33"/>
        <v/>
      </c>
    </row>
    <row r="65" spans="1:35" x14ac:dyDescent="0.35">
      <c r="A65" s="38" t="str">
        <f>IF('Startovní listina'!A51="","",'Startovní listina'!A51)</f>
        <v>35</v>
      </c>
      <c r="B65" s="39" t="str">
        <f>IF('Startovní listina'!B25="","",'Startovní listina'!B25)</f>
        <v>Kamrádová Pavla</v>
      </c>
      <c r="C65" s="39" t="str">
        <f>IF('Startovní listina'!D25="","",'Startovní listina'!D25)</f>
        <v xml:space="preserve">Caccao IN Unis Kynopolis </v>
      </c>
      <c r="D65" s="39" t="str">
        <f>IF('Startovní listina'!E25="","",'Startovní listina'!E25)</f>
        <v>BOC</v>
      </c>
      <c r="E65" s="63" t="str">
        <f>IF('Startovní listina'!F25="","",'Startovní listina'!F25)</f>
        <v>RO3</v>
      </c>
      <c r="F65" s="130">
        <v>62</v>
      </c>
      <c r="G65" s="131">
        <v>2.4739583333333332E-3</v>
      </c>
      <c r="H65" s="64" t="str">
        <f>IF(F65="","",IF(F65&gt;=90,"V",IF(F65&gt;=80,"VD",IF(F65&gt;=70,"D",IF(F65&gt;=60,"OB","NEOB")))))</f>
        <v>OB</v>
      </c>
      <c r="I65" s="39">
        <f>IF($I$10="Celkové",IF(F65="","",RANK(AD65,$AD$17:$AD$116,0)),IF(F65="","",IF(S65="RO3_1. START",RANK(T65,$T$17:$T$116,0),IF(S65="RO2_1. START",RANK(U65,$U$17:$U$116,0),IF(S65="RO1_1. START",RANK(V65,$V$17:$V$116,0),IF(S65="RO-V_1. START",RANK(W65,$W$17:$W$116,0),IF(S65="RO-Z_1. START",RANK(X65,$X$17:$X$116,0),IF(S65="RO3_2. START",RANK(Y65,$Y$17:$Y$116,0),IF(S65="RO2_2. START",RANK(Z65,$Z$17:$Z$116,0),IF(S65="RO1_2. START",RANK(AA65,$AA$17:$AA$116,0),IF(S65="RO-V_2. START",RANK(AB65,$AB$17:$AB$116,0),IF(S65="RO-Z_2. START",RANK(AC65,$AC$17:$AC$116,0),""))))))))))))</f>
        <v>30</v>
      </c>
      <c r="J65" s="107" t="str">
        <f>IF('Startovní listina'!H25="","",'Startovní listina'!H25)</f>
        <v>1. START</v>
      </c>
      <c r="K65" s="112" t="str">
        <f>IF('Startovní listina'!I25="","",'Startovní listina'!I25)</f>
        <v>Martina Klein (D)</v>
      </c>
      <c r="L65" s="113"/>
      <c r="M65" s="167"/>
      <c r="N65" s="172">
        <f>IF(J65="1. START",SUMIF($R$17:$R$116,R65,$F$17:$F$116),"")</f>
        <v>162</v>
      </c>
      <c r="O65" s="173">
        <f>IF(J65="1. START",SUMIF($R$17:$R$116,R65,$G$17:$G$116),"")</f>
        <v>4.4278935185185185E-3</v>
      </c>
      <c r="P65" s="174">
        <f>IF(N65="","",IF(E65="RO3",RANK(AE65,$AE$17:$AE$116,0),IF(E65="RO2",RANK(AF65,$AF$17:$AF$116,0),IF(E65="RO1",RANK(AG65,$AG$17:$AG$116,0),IF(E65="RO-Z",RANK(AI65,$AI$17:$AI$116,0),IF(E65="RO-V",RANK(AH65,$AH$17:$AH$116,0),""))))))</f>
        <v>23</v>
      </c>
      <c r="R65" s="22" t="str">
        <f t="shared" si="0"/>
        <v>Kamrádová Pavla_Caccao IN Unis Kynopolis _RO3</v>
      </c>
      <c r="S65" s="22" t="str">
        <f t="shared" si="17"/>
        <v>RO3_1. START</v>
      </c>
      <c r="T65" s="22">
        <f t="shared" si="18"/>
        <v>61.997526041666667</v>
      </c>
      <c r="U65" s="22" t="str">
        <f t="shared" si="19"/>
        <v/>
      </c>
      <c r="V65" s="22" t="str">
        <f t="shared" si="20"/>
        <v/>
      </c>
      <c r="W65" s="22" t="str">
        <f t="shared" si="21"/>
        <v/>
      </c>
      <c r="X65" s="22" t="str">
        <f t="shared" si="22"/>
        <v/>
      </c>
      <c r="Y65" s="22" t="str">
        <f t="shared" si="23"/>
        <v/>
      </c>
      <c r="Z65" s="22" t="str">
        <f t="shared" si="24"/>
        <v/>
      </c>
      <c r="AA65" s="22" t="str">
        <f t="shared" si="25"/>
        <v/>
      </c>
      <c r="AB65" s="22" t="str">
        <f t="shared" si="26"/>
        <v/>
      </c>
      <c r="AC65" s="22" t="str">
        <f t="shared" si="27"/>
        <v/>
      </c>
      <c r="AD65" s="98">
        <f t="shared" si="28"/>
        <v>61.997526041666667</v>
      </c>
      <c r="AE65" s="22">
        <f t="shared" si="29"/>
        <v>161.99557210648149</v>
      </c>
      <c r="AF65" s="22" t="str">
        <f t="shared" si="30"/>
        <v/>
      </c>
      <c r="AG65" s="22" t="str">
        <f t="shared" si="31"/>
        <v/>
      </c>
      <c r="AH65" s="22" t="str">
        <f t="shared" si="32"/>
        <v/>
      </c>
      <c r="AI65" s="22" t="str">
        <f t="shared" si="33"/>
        <v/>
      </c>
    </row>
    <row r="66" spans="1:35" x14ac:dyDescent="0.35">
      <c r="A66" s="38" t="str">
        <f>IF('Startovní listina'!A41="","",'Startovní listina'!A41)</f>
        <v>25</v>
      </c>
      <c r="B66" s="39" t="str">
        <f>IF('Startovní listina'!B40="","",'Startovní listina'!B40)</f>
        <v>Chábová Michaela</v>
      </c>
      <c r="C66" s="39" t="str">
        <f>IF('Startovní listina'!D40="","",'Startovní listina'!D40)</f>
        <v>Dolly Frany Greis</v>
      </c>
      <c r="D66" s="39" t="str">
        <f>IF('Startovní listina'!E40="","",'Startovní listina'!E40)</f>
        <v>NO</v>
      </c>
      <c r="E66" s="146" t="str">
        <f>IF('Startovní listina'!F40="","",'Startovní listina'!F40)</f>
        <v>RO3</v>
      </c>
      <c r="F66" s="130">
        <v>73</v>
      </c>
      <c r="G66" s="131">
        <v>2.5760416666666666E-3</v>
      </c>
      <c r="H66" s="64" t="str">
        <f>IF(F66="","",IF(F66&gt;=90,"V",IF(F66&gt;=80,"VD",IF(F66&gt;=70,"D",IF(F66&gt;=60,"OB","NEOB")))))</f>
        <v>D</v>
      </c>
      <c r="I66" s="39">
        <f>IF($I$10="Celkové",IF(F66="","",RANK(AD66,$AD$17:$AD$116,0)),IF(F66="","",IF(S66="RO3_1. START",RANK(T66,$T$17:$T$116,0),IF(S66="RO2_1. START",RANK(U66,$U$17:$U$116,0),IF(S66="RO1_1. START",RANK(V66,$V$17:$V$116,0),IF(S66="RO-V_1. START",RANK(W66,$W$17:$W$116,0),IF(S66="RO-Z_1. START",RANK(X66,$X$17:$X$116,0),IF(S66="RO3_2. START",RANK(Y66,$Y$17:$Y$116,0),IF(S66="RO2_2. START",RANK(Z66,$Z$17:$Z$116,0),IF(S66="RO1_2. START",RANK(AA66,$AA$17:$AA$116,0),IF(S66="RO-V_2. START",RANK(AB66,$AB$17:$AB$116,0),IF(S66="RO-Z_2. START",RANK(AC66,$AC$17:$AC$116,0),""))))))))))))</f>
        <v>24</v>
      </c>
      <c r="J66" s="149" t="str">
        <f>IF('Startovní listina'!H40="","",'Startovní listina'!H40)</f>
        <v>1. START</v>
      </c>
      <c r="K66" s="150" t="str">
        <f>IF('Startovní listina'!I40="","",'Startovní listina'!I40)</f>
        <v>Martina Klein (D)</v>
      </c>
      <c r="L66" s="113"/>
      <c r="M66" s="167"/>
      <c r="N66" s="172">
        <f>IF(J66="1. START",SUMIF($R$17:$R$116,R66,$F$17:$F$116),"")</f>
        <v>161</v>
      </c>
      <c r="O66" s="173">
        <f>IF(J66="1. START",SUMIF($R$17:$R$116,R66,$G$17:$G$116),"")</f>
        <v>5.1665509259259251E-3</v>
      </c>
      <c r="P66" s="174">
        <f>IF(N66="","",IF(E66="RO3",RANK(AE66,$AE$17:$AE$116,0),IF(E66="RO2",RANK(AF66,$AF$17:$AF$116,0),IF(E66="RO1",RANK(AG66,$AG$17:$AG$116,0),IF(E66="RO-Z",RANK(AI66,$AI$17:$AI$116,0),IF(E66="RO-V",RANK(AH66,$AH$17:$AH$116,0),""))))))</f>
        <v>24</v>
      </c>
      <c r="R66" s="22" t="str">
        <f t="shared" si="0"/>
        <v>Chábová Michaela_Dolly Frany Greis_RO3</v>
      </c>
      <c r="S66" s="22" t="str">
        <f t="shared" si="17"/>
        <v>RO3_1. START</v>
      </c>
      <c r="T66" s="22">
        <f t="shared" si="18"/>
        <v>72.997423958333329</v>
      </c>
      <c r="U66" s="22" t="str">
        <f t="shared" si="19"/>
        <v/>
      </c>
      <c r="V66" s="22" t="str">
        <f t="shared" si="20"/>
        <v/>
      </c>
      <c r="W66" s="22" t="str">
        <f t="shared" si="21"/>
        <v/>
      </c>
      <c r="X66" s="22" t="str">
        <f t="shared" si="22"/>
        <v/>
      </c>
      <c r="Y66" s="22" t="str">
        <f t="shared" si="23"/>
        <v/>
      </c>
      <c r="Z66" s="22" t="str">
        <f t="shared" si="24"/>
        <v/>
      </c>
      <c r="AA66" s="22" t="str">
        <f t="shared" si="25"/>
        <v/>
      </c>
      <c r="AB66" s="22" t="str">
        <f t="shared" si="26"/>
        <v/>
      </c>
      <c r="AC66" s="22" t="str">
        <f t="shared" si="27"/>
        <v/>
      </c>
      <c r="AD66" s="98">
        <f t="shared" si="28"/>
        <v>72.997423958333329</v>
      </c>
      <c r="AE66" s="22">
        <f t="shared" si="29"/>
        <v>160.99483344907406</v>
      </c>
      <c r="AF66" s="22" t="str">
        <f t="shared" si="30"/>
        <v/>
      </c>
      <c r="AG66" s="22" t="str">
        <f t="shared" si="31"/>
        <v/>
      </c>
      <c r="AH66" s="22" t="str">
        <f t="shared" si="32"/>
        <v/>
      </c>
      <c r="AI66" s="22" t="str">
        <f t="shared" si="33"/>
        <v/>
      </c>
    </row>
    <row r="67" spans="1:35" x14ac:dyDescent="0.35">
      <c r="A67" s="35" t="str">
        <f>IF('Startovní listina'!A78="","",'Startovní listina'!A78)</f>
        <v>62</v>
      </c>
      <c r="B67" s="37" t="str">
        <f>IF('Startovní listina'!B32="","",'Startovní listina'!B32)</f>
        <v>Kučeriková Veronika</v>
      </c>
      <c r="C67" s="37" t="str">
        <f>IF('Startovní listina'!D32="","",'Startovní listina'!D32)</f>
        <v>Hopsinka Zara z Dančí louky</v>
      </c>
      <c r="D67" s="37" t="str">
        <f>IF('Startovní listina'!E32="","",'Startovní listina'!E32)</f>
        <v>CD</v>
      </c>
      <c r="E67" s="145" t="str">
        <f>IF('Startovní listina'!F32="","",'Startovní listina'!F32)</f>
        <v>RO3</v>
      </c>
      <c r="F67" s="128">
        <v>72</v>
      </c>
      <c r="G67" s="129">
        <v>2.6557870370370372E-3</v>
      </c>
      <c r="H67" s="147" t="str">
        <f>IF(F67="","",IF(F67&gt;=90,"V",IF(F67&gt;=80,"VD",IF(F67&gt;=70,"D",IF(F67&gt;=60,"OB","NEOB")))))</f>
        <v>D</v>
      </c>
      <c r="I67" s="148">
        <f>IF($I$10="Celkové",IF(F67="","",RANK(AD67,$AD$17:$AD$116,0)),IF(F67="","",IF(S67="RO3_1. START",RANK(T67,$T$17:$T$116,0),IF(S67="RO2_1. START",RANK(U67,$U$17:$U$116,0),IF(S67="RO1_1. START",RANK(V67,$V$17:$V$116,0),IF(S67="RO-V_1. START",RANK(W67,$W$17:$W$116,0),IF(S67="RO-Z_1. START",RANK(X67,$X$17:$X$116,0),IF(S67="RO3_2. START",RANK(Y67,$Y$17:$Y$116,0),IF(S67="RO2_2. START",RANK(Z67,$Z$17:$Z$116,0),IF(S67="RO1_2. START",RANK(AA67,$AA$17:$AA$116,0),IF(S67="RO-V_2. START",RANK(AB67,$AB$17:$AB$116,0),IF(S67="RO-Z_2. START",RANK(AC67,$AC$17:$AC$116,0),""))))))))))))</f>
        <v>25</v>
      </c>
      <c r="J67" s="107" t="str">
        <f>IF('Startovní listina'!H32="","",'Startovní listina'!H32)</f>
        <v>1. START</v>
      </c>
      <c r="K67" s="112" t="str">
        <f>IF('Startovní listina'!I32="","",'Startovní listina'!I32)</f>
        <v>Martina Klein (D)</v>
      </c>
      <c r="L67" s="113"/>
      <c r="M67" s="168"/>
      <c r="N67" s="172">
        <f>IF(J67="1. START",SUMIF($R$17:$R$116,R67,$F$17:$F$116),"")</f>
        <v>155</v>
      </c>
      <c r="O67" s="173">
        <f>IF(J67="1. START",SUMIF($R$17:$R$116,R67,$G$17:$G$116),"")</f>
        <v>5.2181712962962963E-3</v>
      </c>
      <c r="P67" s="174">
        <f>IF(N67="","",IF(E67="RO3",RANK(AE67,$AE$17:$AE$116,0),IF(E67="RO2",RANK(AF67,$AF$17:$AF$116,0),IF(E67="RO1",RANK(AG67,$AG$17:$AG$116,0),IF(E67="RO-Z",RANK(AI67,$AI$17:$AI$116,0),IF(E67="RO-V",RANK(AH67,$AH$17:$AH$116,0),""))))))</f>
        <v>25</v>
      </c>
      <c r="R67" s="22" t="str">
        <f t="shared" si="0"/>
        <v>Kučeriková Veronika_Hopsinka Zara z Dančí louky_RO3</v>
      </c>
      <c r="S67" s="22" t="str">
        <f t="shared" si="17"/>
        <v>RO3_1. START</v>
      </c>
      <c r="T67" s="22">
        <f t="shared" si="18"/>
        <v>71.997344212962957</v>
      </c>
      <c r="U67" s="22" t="str">
        <f t="shared" si="19"/>
        <v/>
      </c>
      <c r="V67" s="22" t="str">
        <f t="shared" si="20"/>
        <v/>
      </c>
      <c r="W67" s="22" t="str">
        <f t="shared" si="21"/>
        <v/>
      </c>
      <c r="X67" s="22" t="str">
        <f t="shared" si="22"/>
        <v/>
      </c>
      <c r="Y67" s="22" t="str">
        <f t="shared" si="23"/>
        <v/>
      </c>
      <c r="Z67" s="22" t="str">
        <f t="shared" si="24"/>
        <v/>
      </c>
      <c r="AA67" s="22" t="str">
        <f t="shared" si="25"/>
        <v/>
      </c>
      <c r="AB67" s="22" t="str">
        <f t="shared" si="26"/>
        <v/>
      </c>
      <c r="AC67" s="22" t="str">
        <f t="shared" si="27"/>
        <v/>
      </c>
      <c r="AD67" s="98">
        <f t="shared" si="28"/>
        <v>71.997344212962957</v>
      </c>
      <c r="AE67" s="22">
        <f t="shared" si="29"/>
        <v>154.99478182870371</v>
      </c>
      <c r="AF67" s="22" t="str">
        <f t="shared" si="30"/>
        <v/>
      </c>
      <c r="AG67" s="22" t="str">
        <f t="shared" si="31"/>
        <v/>
      </c>
      <c r="AH67" s="22" t="str">
        <f t="shared" si="32"/>
        <v/>
      </c>
      <c r="AI67" s="22" t="str">
        <f t="shared" si="33"/>
        <v/>
      </c>
    </row>
    <row r="68" spans="1:35" x14ac:dyDescent="0.35">
      <c r="A68" s="38" t="str">
        <f>IF('Startovní listina'!A76="","",'Startovní listina'!A76)</f>
        <v>60</v>
      </c>
      <c r="B68" s="39" t="str">
        <f>IF('Startovní listina'!B27="","",'Startovní listina'!B27)</f>
        <v>Kolomazníková Renata</v>
      </c>
      <c r="C68" s="39" t="str">
        <f>IF('Startovní listina'!D27="","",'Startovní listina'!D27)</f>
        <v>Coudy z Čertovy kazatelny</v>
      </c>
      <c r="D68" s="39" t="str">
        <f>IF('Startovní listina'!E27="","",'Startovní listina'!E27)</f>
        <v>BOC</v>
      </c>
      <c r="E68" s="63" t="str">
        <f>IF('Startovní listina'!F27="","",'Startovní listina'!F27)</f>
        <v>RO3</v>
      </c>
      <c r="F68" s="130">
        <v>69</v>
      </c>
      <c r="G68" s="131">
        <v>2.748611111111111E-3</v>
      </c>
      <c r="H68" s="64" t="str">
        <f>IF(F68="","",IF(F68&gt;=90,"V",IF(F68&gt;=80,"VD",IF(F68&gt;=70,"D",IF(F68&gt;=60,"OB","NEOB")))))</f>
        <v>OB</v>
      </c>
      <c r="I68" s="39">
        <f>IF($I$10="Celkové",IF(F68="","",RANK(AD68,$AD$17:$AD$116,0)),IF(F68="","",IF(S68="RO3_1. START",RANK(T68,$T$17:$T$116,0),IF(S68="RO2_1. START",RANK(U68,$U$17:$U$116,0),IF(S68="RO1_1. START",RANK(V68,$V$17:$V$116,0),IF(S68="RO-V_1. START",RANK(W68,$W$17:$W$116,0),IF(S68="RO-Z_1. START",RANK(X68,$X$17:$X$116,0),IF(S68="RO3_2. START",RANK(Y68,$Y$17:$Y$116,0),IF(S68="RO2_2. START",RANK(Z68,$Z$17:$Z$116,0),IF(S68="RO1_2. START",RANK(AA68,$AA$17:$AA$116,0),IF(S68="RO-V_2. START",RANK(AB68,$AB$17:$AB$116,0),IF(S68="RO-Z_2. START",RANK(AC68,$AC$17:$AC$116,0),""))))))))))))</f>
        <v>27</v>
      </c>
      <c r="J68" s="107" t="str">
        <f>IF('Startovní listina'!H27="","",'Startovní listina'!H27)</f>
        <v>1. START</v>
      </c>
      <c r="K68" s="112" t="str">
        <f>IF('Startovní listina'!I27="","",'Startovní listina'!I27)</f>
        <v>Martina Klein (D)</v>
      </c>
      <c r="L68" s="113"/>
      <c r="M68" s="167"/>
      <c r="N68" s="172">
        <f>IF(J68="1. START",SUMIF($R$17:$R$116,R68,$F$17:$F$116),"")</f>
        <v>153</v>
      </c>
      <c r="O68" s="173">
        <f>IF(J68="1. START",SUMIF($R$17:$R$116,R68,$G$17:$G$116),"")</f>
        <v>5.3983796296296297E-3</v>
      </c>
      <c r="P68" s="174">
        <f>IF(N68="","",IF(E68="RO3",RANK(AE68,$AE$17:$AE$116,0),IF(E68="RO2",RANK(AF68,$AF$17:$AF$116,0),IF(E68="RO1",RANK(AG68,$AG$17:$AG$116,0),IF(E68="RO-Z",RANK(AI68,$AI$17:$AI$116,0),IF(E68="RO-V",RANK(AH68,$AH$17:$AH$116,0),""))))))</f>
        <v>26</v>
      </c>
      <c r="R68" s="22" t="str">
        <f t="shared" si="0"/>
        <v>Kolomazníková Renata_Coudy z Čertovy kazatelny_RO3</v>
      </c>
      <c r="S68" s="22" t="str">
        <f t="shared" si="17"/>
        <v>RO3_1. START</v>
      </c>
      <c r="T68" s="22">
        <f t="shared" si="18"/>
        <v>68.997251388888884</v>
      </c>
      <c r="U68" s="22" t="str">
        <f t="shared" si="19"/>
        <v/>
      </c>
      <c r="V68" s="22" t="str">
        <f t="shared" si="20"/>
        <v/>
      </c>
      <c r="W68" s="22" t="str">
        <f t="shared" si="21"/>
        <v/>
      </c>
      <c r="X68" s="22" t="str">
        <f t="shared" si="22"/>
        <v/>
      </c>
      <c r="Y68" s="22" t="str">
        <f t="shared" si="23"/>
        <v/>
      </c>
      <c r="Z68" s="22" t="str">
        <f t="shared" si="24"/>
        <v/>
      </c>
      <c r="AA68" s="22" t="str">
        <f t="shared" si="25"/>
        <v/>
      </c>
      <c r="AB68" s="22" t="str">
        <f t="shared" si="26"/>
        <v/>
      </c>
      <c r="AC68" s="22" t="str">
        <f t="shared" si="27"/>
        <v/>
      </c>
      <c r="AD68" s="98">
        <f t="shared" si="28"/>
        <v>68.997251388888884</v>
      </c>
      <c r="AE68" s="22">
        <f t="shared" si="29"/>
        <v>152.99460162037036</v>
      </c>
      <c r="AF68" s="22" t="str">
        <f t="shared" si="30"/>
        <v/>
      </c>
      <c r="AG68" s="22" t="str">
        <f t="shared" si="31"/>
        <v/>
      </c>
      <c r="AH68" s="22" t="str">
        <f t="shared" si="32"/>
        <v/>
      </c>
      <c r="AI68" s="22" t="str">
        <f t="shared" si="33"/>
        <v/>
      </c>
    </row>
    <row r="69" spans="1:35" x14ac:dyDescent="0.35">
      <c r="A69" s="38" t="str">
        <f>IF('Startovní listina'!A57="","",'Startovní listina'!A57)</f>
        <v>41</v>
      </c>
      <c r="B69" s="39" t="str">
        <f>IF('Startovní listina'!B22="","",'Startovní listina'!B22)</f>
        <v>Richterová Ladislava</v>
      </c>
      <c r="C69" s="39" t="str">
        <f>IF('Startovní listina'!D22="","",'Startovní listina'!D22)</f>
        <v>Chérie Christiana Hola-Hopa</v>
      </c>
      <c r="D69" s="39" t="str">
        <f>IF('Startovní listina'!E22="","",'Startovní listina'!E22)</f>
        <v>BOC</v>
      </c>
      <c r="E69" s="63" t="str">
        <f>IF('Startovní listina'!F22="","",'Startovní listina'!F22)</f>
        <v>RO3</v>
      </c>
      <c r="F69" s="130">
        <v>52</v>
      </c>
      <c r="G69" s="131">
        <v>2.4074074074074076E-3</v>
      </c>
      <c r="H69" s="64" t="str">
        <f>IF(F69="","",IF(F69&gt;=90,"V",IF(F69&gt;=80,"VD",IF(F69&gt;=70,"D",IF(F69&gt;=60,"OB","NEOB")))))</f>
        <v>NEOB</v>
      </c>
      <c r="I69" s="39">
        <f>IF($I$10="Celkové",IF(F69="","",RANK(AD69,$AD$17:$AD$116,0)),IF(F69="","",IF(S69="RO3_1. START",RANK(T69,$T$17:$T$116,0),IF(S69="RO2_1. START",RANK(U69,$U$17:$U$116,0),IF(S69="RO1_1. START",RANK(V69,$V$17:$V$116,0),IF(S69="RO-V_1. START",RANK(W69,$W$17:$W$116,0),IF(S69="RO-Z_1. START",RANK(X69,$X$17:$X$116,0),IF(S69="RO3_2. START",RANK(Y69,$Y$17:$Y$116,0),IF(S69="RO2_2. START",RANK(Z69,$Z$17:$Z$116,0),IF(S69="RO1_2. START",RANK(AA69,$AA$17:$AA$116,0),IF(S69="RO-V_2. START",RANK(AB69,$AB$17:$AB$116,0),IF(S69="RO-Z_2. START",RANK(AC69,$AC$17:$AC$116,0),""))))))))))))</f>
        <v>36</v>
      </c>
      <c r="J69" s="107" t="str">
        <f>IF('Startovní listina'!H22="","",'Startovní listina'!H22)</f>
        <v>1. START</v>
      </c>
      <c r="K69" s="112" t="str">
        <f>IF('Startovní listina'!I22="","",'Startovní listina'!I22)</f>
        <v>Martina Klein (D)</v>
      </c>
      <c r="L69" s="113"/>
      <c r="M69" s="167"/>
      <c r="N69" s="172">
        <f>IF(J69="1. START",SUMIF($R$17:$R$116,R69,$F$17:$F$116),"")</f>
        <v>147</v>
      </c>
      <c r="O69" s="173">
        <f>IF(J69="1. START",SUMIF($R$17:$R$116,R69,$G$17:$G$116),"")</f>
        <v>4.2496527777777784E-3</v>
      </c>
      <c r="P69" s="174">
        <f>IF(N69="","",IF(E69="RO3",RANK(AE69,$AE$17:$AE$116,0),IF(E69="RO2",RANK(AF69,$AF$17:$AF$116,0),IF(E69="RO1",RANK(AG69,$AG$17:$AG$116,0),IF(E69="RO-Z",RANK(AI69,$AI$17:$AI$116,0),IF(E69="RO-V",RANK(AH69,$AH$17:$AH$116,0),""))))))</f>
        <v>27</v>
      </c>
      <c r="R69" s="22" t="str">
        <f t="shared" si="0"/>
        <v>Richterová Ladislava_Chérie Christiana Hola-Hopa_RO3</v>
      </c>
      <c r="S69" s="22" t="str">
        <f t="shared" si="17"/>
        <v>RO3_1. START</v>
      </c>
      <c r="T69" s="22">
        <f t="shared" si="18"/>
        <v>51.997592592592589</v>
      </c>
      <c r="U69" s="22" t="str">
        <f t="shared" si="19"/>
        <v/>
      </c>
      <c r="V69" s="22" t="str">
        <f t="shared" si="20"/>
        <v/>
      </c>
      <c r="W69" s="22" t="str">
        <f t="shared" si="21"/>
        <v/>
      </c>
      <c r="X69" s="22" t="str">
        <f t="shared" si="22"/>
        <v/>
      </c>
      <c r="Y69" s="22" t="str">
        <f t="shared" si="23"/>
        <v/>
      </c>
      <c r="Z69" s="22" t="str">
        <f t="shared" si="24"/>
        <v/>
      </c>
      <c r="AA69" s="22" t="str">
        <f t="shared" si="25"/>
        <v/>
      </c>
      <c r="AB69" s="22" t="str">
        <f t="shared" si="26"/>
        <v/>
      </c>
      <c r="AC69" s="22" t="str">
        <f t="shared" si="27"/>
        <v/>
      </c>
      <c r="AD69" s="98">
        <f t="shared" si="28"/>
        <v>51.997592592592589</v>
      </c>
      <c r="AE69" s="22">
        <f t="shared" si="29"/>
        <v>146.99575034722221</v>
      </c>
      <c r="AF69" s="22" t="str">
        <f t="shared" si="30"/>
        <v/>
      </c>
      <c r="AG69" s="22" t="str">
        <f t="shared" si="31"/>
        <v/>
      </c>
      <c r="AH69" s="22" t="str">
        <f t="shared" si="32"/>
        <v/>
      </c>
      <c r="AI69" s="22" t="str">
        <f t="shared" si="33"/>
        <v/>
      </c>
    </row>
    <row r="70" spans="1:35" x14ac:dyDescent="0.35">
      <c r="A70" s="38" t="str">
        <f>IF('Startovní listina'!A74="","",'Startovní listina'!A74)</f>
        <v>58</v>
      </c>
      <c r="B70" s="39" t="str">
        <f>IF('Startovní listina'!B23="","",'Startovní listina'!B23)</f>
        <v>Horáková Marie</v>
      </c>
      <c r="C70" s="39" t="str">
        <f>IF('Startovní listina'!D23="","",'Startovní listina'!D23)</f>
        <v>A Spooky Ticket to Ride</v>
      </c>
      <c r="D70" s="39" t="str">
        <f>IF('Startovní listina'!E23="","",'Startovní listina'!E23)</f>
        <v>AUO</v>
      </c>
      <c r="E70" s="63" t="str">
        <f>IF('Startovní listina'!F23="","",'Startovní listina'!F23)</f>
        <v>RO3</v>
      </c>
      <c r="F70" s="130">
        <v>71</v>
      </c>
      <c r="G70" s="131">
        <v>2.4225694444444446E-3</v>
      </c>
      <c r="H70" s="64" t="str">
        <f>IF(F70="","",IF(F70&gt;=90,"V",IF(F70&gt;=80,"VD",IF(F70&gt;=70,"D",IF(F70&gt;=60,"OB","NEOB")))))</f>
        <v>D</v>
      </c>
      <c r="I70" s="39">
        <f>IF($I$10="Celkové",IF(F70="","",RANK(AD70,$AD$17:$AD$116,0)),IF(F70="","",IF(S70="RO3_1. START",RANK(T70,$T$17:$T$116,0),IF(S70="RO2_1. START",RANK(U70,$U$17:$U$116,0),IF(S70="RO1_1. START",RANK(V70,$V$17:$V$116,0),IF(S70="RO-V_1. START",RANK(W70,$W$17:$W$116,0),IF(S70="RO-Z_1. START",RANK(X70,$X$17:$X$116,0),IF(S70="RO3_2. START",RANK(Y70,$Y$17:$Y$116,0),IF(S70="RO2_2. START",RANK(Z70,$Z$17:$Z$116,0),IF(S70="RO1_2. START",RANK(AA70,$AA$17:$AA$116,0),IF(S70="RO-V_2. START",RANK(AB70,$AB$17:$AB$116,0),IF(S70="RO-Z_2. START",RANK(AC70,$AC$17:$AC$116,0),""))))))))))))</f>
        <v>26</v>
      </c>
      <c r="J70" s="107" t="str">
        <f>IF('Startovní listina'!H23="","",'Startovní listina'!H23)</f>
        <v>1. START</v>
      </c>
      <c r="K70" s="112" t="str">
        <f>IF('Startovní listina'!I23="","",'Startovní listina'!I23)</f>
        <v>Martina Klein (D)</v>
      </c>
      <c r="L70" s="113"/>
      <c r="M70" s="167"/>
      <c r="N70" s="172">
        <f>IF(J70="1. START",SUMIF($R$17:$R$116,R70,$F$17:$F$116),"")</f>
        <v>146</v>
      </c>
      <c r="O70" s="173">
        <f>IF(J70="1. START",SUMIF($R$17:$R$116,R70,$G$17:$G$116),"")</f>
        <v>4.5053240740740748E-3</v>
      </c>
      <c r="P70" s="174">
        <f>IF(N70="","",IF(E70="RO3",RANK(AE70,$AE$17:$AE$116,0),IF(E70="RO2",RANK(AF70,$AF$17:$AF$116,0),IF(E70="RO1",RANK(AG70,$AG$17:$AG$116,0),IF(E70="RO-Z",RANK(AI70,$AI$17:$AI$116,0),IF(E70="RO-V",RANK(AH70,$AH$17:$AH$116,0),""))))))</f>
        <v>28</v>
      </c>
      <c r="R70" s="22" t="str">
        <f t="shared" si="0"/>
        <v>Horáková Marie_A Spooky Ticket to Ride_RO3</v>
      </c>
      <c r="S70" s="22" t="str">
        <f t="shared" si="17"/>
        <v>RO3_1. START</v>
      </c>
      <c r="T70" s="22">
        <f t="shared" si="18"/>
        <v>70.997577430555552</v>
      </c>
      <c r="U70" s="22" t="str">
        <f t="shared" si="19"/>
        <v/>
      </c>
      <c r="V70" s="22" t="str">
        <f t="shared" si="20"/>
        <v/>
      </c>
      <c r="W70" s="22" t="str">
        <f t="shared" si="21"/>
        <v/>
      </c>
      <c r="X70" s="22" t="str">
        <f t="shared" si="22"/>
        <v/>
      </c>
      <c r="Y70" s="22" t="str">
        <f t="shared" si="23"/>
        <v/>
      </c>
      <c r="Z70" s="22" t="str">
        <f t="shared" si="24"/>
        <v/>
      </c>
      <c r="AA70" s="22" t="str">
        <f t="shared" si="25"/>
        <v/>
      </c>
      <c r="AB70" s="22" t="str">
        <f t="shared" si="26"/>
        <v/>
      </c>
      <c r="AC70" s="22" t="str">
        <f t="shared" si="27"/>
        <v/>
      </c>
      <c r="AD70" s="98">
        <f t="shared" si="28"/>
        <v>70.997577430555552</v>
      </c>
      <c r="AE70" s="22">
        <f t="shared" si="29"/>
        <v>145.99549467592593</v>
      </c>
      <c r="AF70" s="22" t="str">
        <f t="shared" si="30"/>
        <v/>
      </c>
      <c r="AG70" s="22" t="str">
        <f t="shared" si="31"/>
        <v/>
      </c>
      <c r="AH70" s="22" t="str">
        <f t="shared" si="32"/>
        <v/>
      </c>
      <c r="AI70" s="22" t="str">
        <f t="shared" si="33"/>
        <v/>
      </c>
    </row>
    <row r="71" spans="1:35" x14ac:dyDescent="0.35">
      <c r="A71" s="38" t="str">
        <f>IF('Startovní listina'!A85="","",'Startovní listina'!A85)</f>
        <v>69</v>
      </c>
      <c r="B71" s="39" t="str">
        <f>IF('Startovní listina'!B31="","",'Startovní listina'!B31)</f>
        <v>Kohlova Marie</v>
      </c>
      <c r="C71" s="39" t="str">
        <f>IF('Startovní listina'!D31="","",'Startovní listina'!D31)</f>
        <v>Yahoodka z Kovárny</v>
      </c>
      <c r="D71" s="39" t="str">
        <f>IF('Startovní listina'!E31="","",'Startovní listina'!E31)</f>
        <v>BOT</v>
      </c>
      <c r="E71" s="63" t="str">
        <f>IF('Startovní listina'!F31="","",'Startovní listina'!F31)</f>
        <v>RO3</v>
      </c>
      <c r="F71" s="130">
        <v>59</v>
      </c>
      <c r="G71" s="131">
        <v>2.858912037037037E-3</v>
      </c>
      <c r="H71" s="64" t="str">
        <f>IF(F71="","",IF(F71&gt;=90,"V",IF(F71&gt;=80,"VD",IF(F71&gt;=70,"D",IF(F71&gt;=60,"OB","NEOB")))))</f>
        <v>NEOB</v>
      </c>
      <c r="I71" s="39">
        <f>IF($I$10="Celkové",IF(F71="","",RANK(AD71,$AD$17:$AD$116,0)),IF(F71="","",IF(S71="RO3_1. START",RANK(T71,$T$17:$T$116,0),IF(S71="RO2_1. START",RANK(U71,$U$17:$U$116,0),IF(S71="RO1_1. START",RANK(V71,$V$17:$V$116,0),IF(S71="RO-V_1. START",RANK(W71,$W$17:$W$116,0),IF(S71="RO-Z_1. START",RANK(X71,$X$17:$X$116,0),IF(S71="RO3_2. START",RANK(Y71,$Y$17:$Y$116,0),IF(S71="RO2_2. START",RANK(Z71,$Z$17:$Z$116,0),IF(S71="RO1_2. START",RANK(AA71,$AA$17:$AA$116,0),IF(S71="RO-V_2. START",RANK(AB71,$AB$17:$AB$116,0),IF(S71="RO-Z_2. START",RANK(AC71,$AC$17:$AC$116,0),""))))))))))))</f>
        <v>34</v>
      </c>
      <c r="J71" s="107" t="str">
        <f>IF('Startovní listina'!H31="","",'Startovní listina'!H31)</f>
        <v>1. START</v>
      </c>
      <c r="K71" s="112" t="str">
        <f>IF('Startovní listina'!I31="","",'Startovní listina'!I31)</f>
        <v>Martina Klein (D)</v>
      </c>
      <c r="L71" s="113"/>
      <c r="M71" s="167"/>
      <c r="N71" s="172">
        <f>IF(J71="1. START",SUMIF($R$17:$R$116,R71,$F$17:$F$116),"")</f>
        <v>145</v>
      </c>
      <c r="O71" s="173">
        <f>IF(J71="1. START",SUMIF($R$17:$R$116,R71,$G$17:$G$116),"")</f>
        <v>5.3278935185185183E-3</v>
      </c>
      <c r="P71" s="174">
        <f>IF(N71="","",IF(E71="RO3",RANK(AE71,$AE$17:$AE$116,0),IF(E71="RO2",RANK(AF71,$AF$17:$AF$116,0),IF(E71="RO1",RANK(AG71,$AG$17:$AG$116,0),IF(E71="RO-Z",RANK(AI71,$AI$17:$AI$116,0),IF(E71="RO-V",RANK(AH71,$AH$17:$AH$116,0),""))))))</f>
        <v>29</v>
      </c>
      <c r="R71" s="22" t="str">
        <f t="shared" si="0"/>
        <v>Kohlova Marie_Yahoodka z Kovárny_RO3</v>
      </c>
      <c r="S71" s="22" t="str">
        <f t="shared" si="17"/>
        <v>RO3_1. START</v>
      </c>
      <c r="T71" s="22">
        <f t="shared" si="18"/>
        <v>58.997141087962966</v>
      </c>
      <c r="U71" s="22" t="str">
        <f t="shared" si="19"/>
        <v/>
      </c>
      <c r="V71" s="22" t="str">
        <f t="shared" si="20"/>
        <v/>
      </c>
      <c r="W71" s="22" t="str">
        <f t="shared" si="21"/>
        <v/>
      </c>
      <c r="X71" s="22" t="str">
        <f t="shared" si="22"/>
        <v/>
      </c>
      <c r="Y71" s="22" t="str">
        <f t="shared" si="23"/>
        <v/>
      </c>
      <c r="Z71" s="22" t="str">
        <f t="shared" si="24"/>
        <v/>
      </c>
      <c r="AA71" s="22" t="str">
        <f t="shared" si="25"/>
        <v/>
      </c>
      <c r="AB71" s="22" t="str">
        <f t="shared" si="26"/>
        <v/>
      </c>
      <c r="AC71" s="22" t="str">
        <f t="shared" si="27"/>
        <v/>
      </c>
      <c r="AD71" s="98">
        <f t="shared" si="28"/>
        <v>58.997141087962966</v>
      </c>
      <c r="AE71" s="22">
        <f t="shared" si="29"/>
        <v>144.99467210648149</v>
      </c>
      <c r="AF71" s="22" t="str">
        <f t="shared" si="30"/>
        <v/>
      </c>
      <c r="AG71" s="22" t="str">
        <f t="shared" si="31"/>
        <v/>
      </c>
      <c r="AH71" s="22" t="str">
        <f t="shared" si="32"/>
        <v/>
      </c>
      <c r="AI71" s="22" t="str">
        <f t="shared" si="33"/>
        <v/>
      </c>
    </row>
    <row r="72" spans="1:35" x14ac:dyDescent="0.35">
      <c r="A72" s="38" t="str">
        <f>IF('Startovní listina'!A20="","",'Startovní listina'!A20)</f>
        <v>4</v>
      </c>
      <c r="B72" s="39" t="str">
        <f>IF('Startovní listina'!B19="","",'Startovní listina'!B19)</f>
        <v>Chábová Michaela</v>
      </c>
      <c r="C72" s="39" t="str">
        <f>IF('Startovní listina'!D19="","",'Startovní listina'!D19)</f>
        <v>Arwen Tartarus nefarius</v>
      </c>
      <c r="D72" s="39" t="str">
        <f>IF('Startovní listina'!E19="","",'Startovní listina'!E19)</f>
        <v>NO</v>
      </c>
      <c r="E72" s="63" t="str">
        <f>IF('Startovní listina'!F19="","",'Startovní listina'!F19)</f>
        <v>RO3</v>
      </c>
      <c r="F72" s="130">
        <v>61</v>
      </c>
      <c r="G72" s="131">
        <v>2.371527777777778E-3</v>
      </c>
      <c r="H72" s="64" t="str">
        <f>IF(F72="","",IF(F72&gt;=90,"V",IF(F72&gt;=80,"VD",IF(F72&gt;=70,"D",IF(F72&gt;=60,"OB","NEOB")))))</f>
        <v>OB</v>
      </c>
      <c r="I72" s="39">
        <f>IF($I$10="Celkové",IF(F72="","",RANK(AD72,$AD$17:$AD$116,0)),IF(F72="","",IF(S72="RO3_1. START",RANK(T72,$T$17:$T$116,0),IF(S72="RO2_1. START",RANK(U72,$U$17:$U$116,0),IF(S72="RO1_1. START",RANK(V72,$V$17:$V$116,0),IF(S72="RO-V_1. START",RANK(W72,$W$17:$W$116,0),IF(S72="RO-Z_1. START",RANK(X72,$X$17:$X$116,0),IF(S72="RO3_2. START",RANK(Y72,$Y$17:$Y$116,0),IF(S72="RO2_2. START",RANK(Z72,$Z$17:$Z$116,0),IF(S72="RO1_2. START",RANK(AA72,$AA$17:$AA$116,0),IF(S72="RO-V_2. START",RANK(AB72,$AB$17:$AB$116,0),IF(S72="RO-Z_2. START",RANK(AC72,$AC$17:$AC$116,0),""))))))))))))</f>
        <v>32</v>
      </c>
      <c r="J72" s="107" t="str">
        <f>IF('Startovní listina'!H19="","",'Startovní listina'!H19)</f>
        <v>1. START</v>
      </c>
      <c r="K72" s="112" t="str">
        <f>IF('Startovní listina'!I19="","",'Startovní listina'!I19)</f>
        <v>Martina Klein (D)</v>
      </c>
      <c r="L72" s="113"/>
      <c r="M72" s="167"/>
      <c r="N72" s="172">
        <f>IF(J72="1. START",SUMIF($R$17:$R$116,R72,$F$17:$F$116),"")</f>
        <v>141</v>
      </c>
      <c r="O72" s="173">
        <f>IF(J72="1. START",SUMIF($R$17:$R$116,R72,$G$17:$G$116),"")</f>
        <v>4.708217592592592E-3</v>
      </c>
      <c r="P72" s="174">
        <f>IF(N72="","",IF(E72="RO3",RANK(AE72,$AE$17:$AE$116,0),IF(E72="RO2",RANK(AF72,$AF$17:$AF$116,0),IF(E72="RO1",RANK(AG72,$AG$17:$AG$116,0),IF(E72="RO-Z",RANK(AI72,$AI$17:$AI$116,0),IF(E72="RO-V",RANK(AH72,$AH$17:$AH$116,0),""))))))</f>
        <v>30</v>
      </c>
      <c r="R72" s="22" t="str">
        <f t="shared" si="0"/>
        <v>Chábová Michaela_Arwen Tartarus nefarius_RO3</v>
      </c>
      <c r="S72" s="22" t="str">
        <f t="shared" si="17"/>
        <v>RO3_1. START</v>
      </c>
      <c r="T72" s="22">
        <f t="shared" si="18"/>
        <v>60.997628472222225</v>
      </c>
      <c r="U72" s="22" t="str">
        <f t="shared" si="19"/>
        <v/>
      </c>
      <c r="V72" s="22" t="str">
        <f t="shared" si="20"/>
        <v/>
      </c>
      <c r="W72" s="22" t="str">
        <f t="shared" si="21"/>
        <v/>
      </c>
      <c r="X72" s="22" t="str">
        <f t="shared" si="22"/>
        <v/>
      </c>
      <c r="Y72" s="22" t="str">
        <f t="shared" si="23"/>
        <v/>
      </c>
      <c r="Z72" s="22" t="str">
        <f t="shared" si="24"/>
        <v/>
      </c>
      <c r="AA72" s="22" t="str">
        <f t="shared" si="25"/>
        <v/>
      </c>
      <c r="AB72" s="22" t="str">
        <f t="shared" si="26"/>
        <v/>
      </c>
      <c r="AC72" s="22" t="str">
        <f t="shared" si="27"/>
        <v/>
      </c>
      <c r="AD72" s="98">
        <f t="shared" si="28"/>
        <v>60.997628472222225</v>
      </c>
      <c r="AE72" s="22">
        <f t="shared" si="29"/>
        <v>140.99529178240741</v>
      </c>
      <c r="AF72" s="22" t="str">
        <f t="shared" si="30"/>
        <v/>
      </c>
      <c r="AG72" s="22" t="str">
        <f t="shared" si="31"/>
        <v/>
      </c>
      <c r="AH72" s="22" t="str">
        <f t="shared" si="32"/>
        <v/>
      </c>
      <c r="AI72" s="22" t="str">
        <f t="shared" si="33"/>
        <v/>
      </c>
    </row>
    <row r="73" spans="1:35" x14ac:dyDescent="0.35">
      <c r="A73" s="38" t="str">
        <f>IF('Startovní listina'!A48="","",'Startovní listina'!A48)</f>
        <v>32</v>
      </c>
      <c r="B73" s="39" t="str">
        <f>IF('Startovní listina'!B53="","",'Startovní listina'!B53)</f>
        <v>Kučeriková Veronika</v>
      </c>
      <c r="C73" s="39" t="str">
        <f>IF('Startovní listina'!D53="","",'Startovní listina'!D53)</f>
        <v>Aero Oreo z Ranche na Hranici</v>
      </c>
      <c r="D73" s="39" t="str">
        <f>IF('Startovní listina'!E53="","",'Startovní listina'!E53)</f>
        <v>SHE</v>
      </c>
      <c r="E73" s="63" t="str">
        <f>IF('Startovní listina'!F53="","",'Startovní listina'!F53)</f>
        <v>RO3</v>
      </c>
      <c r="F73" s="130">
        <v>62</v>
      </c>
      <c r="G73" s="131">
        <v>2.7436342592592595E-3</v>
      </c>
      <c r="H73" s="64" t="str">
        <f>IF(F73="","",IF(F73&gt;=90,"V",IF(F73&gt;=80,"VD",IF(F73&gt;=70,"D",IF(F73&gt;=60,"OB","NEOB")))))</f>
        <v>OB</v>
      </c>
      <c r="I73" s="39">
        <f>IF($I$10="Celkové",IF(F73="","",RANK(AD73,$AD$17:$AD$116,0)),IF(F73="","",IF(S73="RO3_1. START",RANK(T73,$T$17:$T$116,0),IF(S73="RO2_1. START",RANK(U73,$U$17:$U$116,0),IF(S73="RO1_1. START",RANK(V73,$V$17:$V$116,0),IF(S73="RO-V_1. START",RANK(W73,$W$17:$W$116,0),IF(S73="RO-Z_1. START",RANK(X73,$X$17:$X$116,0),IF(S73="RO3_2. START",RANK(Y73,$Y$17:$Y$116,0),IF(S73="RO2_2. START",RANK(Z73,$Z$17:$Z$116,0),IF(S73="RO1_2. START",RANK(AA73,$AA$17:$AA$116,0),IF(S73="RO-V_2. START",RANK(AB73,$AB$17:$AB$116,0),IF(S73="RO-Z_2. START",RANK(AC73,$AC$17:$AC$116,0),""))))))))))))</f>
        <v>31</v>
      </c>
      <c r="J73" s="107" t="str">
        <f>IF('Startovní listina'!H53="","",'Startovní listina'!H53)</f>
        <v>1. START</v>
      </c>
      <c r="K73" s="112" t="str">
        <f>IF('Startovní listina'!I53="","",'Startovní listina'!I53)</f>
        <v>Martina Klein (D)</v>
      </c>
      <c r="L73" s="113"/>
      <c r="M73" s="167"/>
      <c r="N73" s="172">
        <f>IF(J73="1. START",SUMIF($R$17:$R$116,R73,$F$17:$F$116),"")</f>
        <v>140</v>
      </c>
      <c r="O73" s="173">
        <f>IF(J73="1. START",SUMIF($R$17:$R$116,R73,$G$17:$G$116),"")</f>
        <v>4.7833333333333339E-3</v>
      </c>
      <c r="P73" s="174">
        <f>IF(N73="","",IF(E73="RO3",RANK(AE73,$AE$17:$AE$116,0),IF(E73="RO2",RANK(AF73,$AF$17:$AF$116,0),IF(E73="RO1",RANK(AG73,$AG$17:$AG$116,0),IF(E73="RO-Z",RANK(AI73,$AI$17:$AI$116,0),IF(E73="RO-V",RANK(AH73,$AH$17:$AH$116,0),""))))))</f>
        <v>31</v>
      </c>
      <c r="R73" s="22" t="str">
        <f t="shared" si="0"/>
        <v>Kučeriková Veronika_Aero Oreo z Ranche na Hranici_RO3</v>
      </c>
      <c r="S73" s="22" t="str">
        <f t="shared" si="17"/>
        <v>RO3_1. START</v>
      </c>
      <c r="T73" s="22">
        <f t="shared" si="18"/>
        <v>61.997256365740739</v>
      </c>
      <c r="U73" s="22" t="str">
        <f t="shared" si="19"/>
        <v/>
      </c>
      <c r="V73" s="22" t="str">
        <f t="shared" si="20"/>
        <v/>
      </c>
      <c r="W73" s="22" t="str">
        <f t="shared" si="21"/>
        <v/>
      </c>
      <c r="X73" s="22" t="str">
        <f t="shared" si="22"/>
        <v/>
      </c>
      <c r="Y73" s="22" t="str">
        <f t="shared" si="23"/>
        <v/>
      </c>
      <c r="Z73" s="22" t="str">
        <f t="shared" si="24"/>
        <v/>
      </c>
      <c r="AA73" s="22" t="str">
        <f t="shared" si="25"/>
        <v/>
      </c>
      <c r="AB73" s="22" t="str">
        <f t="shared" si="26"/>
        <v/>
      </c>
      <c r="AC73" s="22" t="str">
        <f t="shared" si="27"/>
        <v/>
      </c>
      <c r="AD73" s="98">
        <f t="shared" si="28"/>
        <v>61.997256365740739</v>
      </c>
      <c r="AE73" s="22">
        <f t="shared" si="29"/>
        <v>139.99521666666666</v>
      </c>
      <c r="AF73" s="22" t="str">
        <f t="shared" si="30"/>
        <v/>
      </c>
      <c r="AG73" s="22" t="str">
        <f t="shared" si="31"/>
        <v/>
      </c>
      <c r="AH73" s="22" t="str">
        <f t="shared" si="32"/>
        <v/>
      </c>
      <c r="AI73" s="22" t="str">
        <f t="shared" si="33"/>
        <v/>
      </c>
    </row>
    <row r="74" spans="1:35" x14ac:dyDescent="0.35">
      <c r="A74" s="38" t="str">
        <f>IF('Startovní listina'!A83="","",'Startovní listina'!A83)</f>
        <v>67</v>
      </c>
      <c r="B74" s="39" t="str">
        <f>IF('Startovní listina'!B21="","",'Startovní listina'!B21)</f>
        <v>Liščáková Zlatuše</v>
      </c>
      <c r="C74" s="39" t="str">
        <f>IF('Startovní listina'!D21="","",'Startovní listina'!D21)</f>
        <v>Briabell z Dubské Hajnice</v>
      </c>
      <c r="D74" s="39" t="str">
        <f>IF('Startovní listina'!E21="","",'Startovní listina'!E21)</f>
        <v>BŠO</v>
      </c>
      <c r="E74" s="63" t="str">
        <f>IF('Startovní listina'!F21="","",'Startovní listina'!F21)</f>
        <v>RO3</v>
      </c>
      <c r="F74" s="130">
        <v>63</v>
      </c>
      <c r="G74" s="131">
        <v>2.5275462962962964E-3</v>
      </c>
      <c r="H74" s="64" t="str">
        <f>IF(F74="","",IF(F74&gt;=90,"V",IF(F74&gt;=80,"VD",IF(F74&gt;=70,"D",IF(F74&gt;=60,"OB","NEOB")))))</f>
        <v>OB</v>
      </c>
      <c r="I74" s="39">
        <f>IF($I$10="Celkové",IF(F74="","",RANK(AD74,$AD$17:$AD$116,0)),IF(F74="","",IF(S74="RO3_1. START",RANK(T74,$T$17:$T$116,0),IF(S74="RO2_1. START",RANK(U74,$U$17:$U$116,0),IF(S74="RO1_1. START",RANK(V74,$V$17:$V$116,0),IF(S74="RO-V_1. START",RANK(W74,$W$17:$W$116,0),IF(S74="RO-Z_1. START",RANK(X74,$X$17:$X$116,0),IF(S74="RO3_2. START",RANK(Y74,$Y$17:$Y$116,0),IF(S74="RO2_2. START",RANK(Z74,$Z$17:$Z$116,0),IF(S74="RO1_2. START",RANK(AA74,$AA$17:$AA$116,0),IF(S74="RO-V_2. START",RANK(AB74,$AB$17:$AB$116,0),IF(S74="RO-Z_2. START",RANK(AC74,$AC$17:$AC$116,0),""))))))))))))</f>
        <v>29</v>
      </c>
      <c r="J74" s="107" t="str">
        <f>IF('Startovní listina'!H21="","",'Startovní listina'!H21)</f>
        <v>1. START</v>
      </c>
      <c r="K74" s="112" t="str">
        <f>IF('Startovní listina'!I21="","",'Startovní listina'!I21)</f>
        <v>Martina Klein (D)</v>
      </c>
      <c r="L74" s="113"/>
      <c r="M74" s="167"/>
      <c r="N74" s="172">
        <f>IF(J74="1. START",SUMIF($R$17:$R$116,R74,$F$17:$F$116),"")</f>
        <v>135</v>
      </c>
      <c r="O74" s="173">
        <f>IF(J74="1. START",SUMIF($R$17:$R$116,R74,$G$17:$G$116),"")</f>
        <v>4.5833333333333334E-3</v>
      </c>
      <c r="P74" s="174">
        <f>IF(N74="","",IF(E74="RO3",RANK(AE74,$AE$17:$AE$116,0),IF(E74="RO2",RANK(AF74,$AF$17:$AF$116,0),IF(E74="RO1",RANK(AG74,$AG$17:$AG$116,0),IF(E74="RO-Z",RANK(AI74,$AI$17:$AI$116,0),IF(E74="RO-V",RANK(AH74,$AH$17:$AH$116,0),""))))))</f>
        <v>32</v>
      </c>
      <c r="R74" s="22" t="str">
        <f t="shared" si="0"/>
        <v>Liščáková Zlatuše_Briabell z Dubské Hajnice_RO3</v>
      </c>
      <c r="S74" s="22" t="str">
        <f t="shared" si="17"/>
        <v>RO3_1. START</v>
      </c>
      <c r="T74" s="22">
        <f t="shared" si="18"/>
        <v>62.997472453703701</v>
      </c>
      <c r="U74" s="22" t="str">
        <f t="shared" si="19"/>
        <v/>
      </c>
      <c r="V74" s="22" t="str">
        <f t="shared" si="20"/>
        <v/>
      </c>
      <c r="W74" s="22" t="str">
        <f t="shared" si="21"/>
        <v/>
      </c>
      <c r="X74" s="22" t="str">
        <f t="shared" si="22"/>
        <v/>
      </c>
      <c r="Y74" s="22" t="str">
        <f t="shared" si="23"/>
        <v/>
      </c>
      <c r="Z74" s="22" t="str">
        <f t="shared" si="24"/>
        <v/>
      </c>
      <c r="AA74" s="22" t="str">
        <f t="shared" si="25"/>
        <v/>
      </c>
      <c r="AB74" s="22" t="str">
        <f t="shared" si="26"/>
        <v/>
      </c>
      <c r="AC74" s="22" t="str">
        <f t="shared" si="27"/>
        <v/>
      </c>
      <c r="AD74" s="98">
        <f t="shared" si="28"/>
        <v>62.997472453703701</v>
      </c>
      <c r="AE74" s="22">
        <f t="shared" si="29"/>
        <v>134.99541666666667</v>
      </c>
      <c r="AF74" s="22" t="str">
        <f t="shared" si="30"/>
        <v/>
      </c>
      <c r="AG74" s="22" t="str">
        <f t="shared" si="31"/>
        <v/>
      </c>
      <c r="AH74" s="22" t="str">
        <f t="shared" si="32"/>
        <v/>
      </c>
      <c r="AI74" s="22" t="str">
        <f t="shared" si="33"/>
        <v/>
      </c>
    </row>
    <row r="75" spans="1:35" x14ac:dyDescent="0.35">
      <c r="A75" s="38" t="str">
        <f>IF('Startovní listina'!A42="","",'Startovní listina'!A42)</f>
        <v>26</v>
      </c>
      <c r="B75" s="39" t="str">
        <f>IF('Startovní listina'!B42="","",'Startovní listina'!B42)</f>
        <v>Liščáková Zlatuše</v>
      </c>
      <c r="C75" s="39" t="str">
        <f>IF('Startovní listina'!D42="","",'Startovní listina'!D42)</f>
        <v>Dada-Dea Star z Dubské Hajnice</v>
      </c>
      <c r="D75" s="39" t="str">
        <f>IF('Startovní listina'!E42="","",'Startovní listina'!E42)</f>
        <v>BŠO</v>
      </c>
      <c r="E75" s="63" t="str">
        <f>IF('Startovní listina'!F42="","",'Startovní listina'!F42)</f>
        <v>RO3</v>
      </c>
      <c r="F75" s="130">
        <v>56</v>
      </c>
      <c r="G75" s="131">
        <v>2.5944444444444444E-3</v>
      </c>
      <c r="H75" s="64" t="str">
        <f>IF(F75="","",IF(F75&gt;=90,"V",IF(F75&gt;=80,"VD",IF(F75&gt;=70,"D",IF(F75&gt;=60,"OB","NEOB")))))</f>
        <v>NEOB</v>
      </c>
      <c r="I75" s="39">
        <f>IF($I$10="Celkové",IF(F75="","",RANK(AD75,$AD$17:$AD$116,0)),IF(F75="","",IF(S75="RO3_1. START",RANK(T75,$T$17:$T$116,0),IF(S75="RO2_1. START",RANK(U75,$U$17:$U$116,0),IF(S75="RO1_1. START",RANK(V75,$V$17:$V$116,0),IF(S75="RO-V_1. START",RANK(W75,$W$17:$W$116,0),IF(S75="RO-Z_1. START",RANK(X75,$X$17:$X$116,0),IF(S75="RO3_2. START",RANK(Y75,$Y$17:$Y$116,0),IF(S75="RO2_2. START",RANK(Z75,$Z$17:$Z$116,0),IF(S75="RO1_2. START",RANK(AA75,$AA$17:$AA$116,0),IF(S75="RO-V_2. START",RANK(AB75,$AB$17:$AB$116,0),IF(S75="RO-Z_2. START",RANK(AC75,$AC$17:$AC$116,0),""))))))))))))</f>
        <v>35</v>
      </c>
      <c r="J75" s="107" t="str">
        <f>IF('Startovní listina'!H42="","",'Startovní listina'!H42)</f>
        <v>1. START</v>
      </c>
      <c r="K75" s="112" t="str">
        <f>IF('Startovní listina'!I42="","",'Startovní listina'!I42)</f>
        <v>Martina Klein (D)</v>
      </c>
      <c r="L75" s="113"/>
      <c r="M75" s="167"/>
      <c r="N75" s="172">
        <f>IF(J75="1. START",SUMIF($R$17:$R$116,R75,$F$17:$F$116),"")</f>
        <v>128</v>
      </c>
      <c r="O75" s="173">
        <f>IF(J75="1. START",SUMIF($R$17:$R$116,R75,$G$17:$G$116),"")</f>
        <v>4.6934027777777772E-3</v>
      </c>
      <c r="P75" s="174">
        <f>IF(N75="","",IF(E75="RO3",RANK(AE75,$AE$17:$AE$116,0),IF(E75="RO2",RANK(AF75,$AF$17:$AF$116,0),IF(E75="RO1",RANK(AG75,$AG$17:$AG$116,0),IF(E75="RO-Z",RANK(AI75,$AI$17:$AI$116,0),IF(E75="RO-V",RANK(AH75,$AH$17:$AH$116,0),""))))))</f>
        <v>33</v>
      </c>
      <c r="R75" s="22" t="str">
        <f t="shared" si="0"/>
        <v>Liščáková Zlatuše_Dada-Dea Star z Dubské Hajnice_RO3</v>
      </c>
      <c r="S75" s="22" t="str">
        <f t="shared" si="17"/>
        <v>RO3_1. START</v>
      </c>
      <c r="T75" s="22">
        <f t="shared" si="18"/>
        <v>55.997405555555552</v>
      </c>
      <c r="U75" s="22" t="str">
        <f t="shared" si="19"/>
        <v/>
      </c>
      <c r="V75" s="22" t="str">
        <f t="shared" si="20"/>
        <v/>
      </c>
      <c r="W75" s="22" t="str">
        <f t="shared" si="21"/>
        <v/>
      </c>
      <c r="X75" s="22" t="str">
        <f t="shared" si="22"/>
        <v/>
      </c>
      <c r="Y75" s="22" t="str">
        <f t="shared" si="23"/>
        <v/>
      </c>
      <c r="Z75" s="22" t="str">
        <f t="shared" si="24"/>
        <v/>
      </c>
      <c r="AA75" s="22" t="str">
        <f t="shared" si="25"/>
        <v/>
      </c>
      <c r="AB75" s="22" t="str">
        <f t="shared" si="26"/>
        <v/>
      </c>
      <c r="AC75" s="22" t="str">
        <f t="shared" si="27"/>
        <v/>
      </c>
      <c r="AD75" s="98">
        <f t="shared" si="28"/>
        <v>55.997405555555552</v>
      </c>
      <c r="AE75" s="22">
        <f t="shared" si="29"/>
        <v>127.99530659722222</v>
      </c>
      <c r="AF75" s="22" t="str">
        <f t="shared" si="30"/>
        <v/>
      </c>
      <c r="AG75" s="22" t="str">
        <f t="shared" si="31"/>
        <v/>
      </c>
      <c r="AH75" s="22" t="str">
        <f t="shared" si="32"/>
        <v/>
      </c>
      <c r="AI75" s="22" t="str">
        <f t="shared" si="33"/>
        <v/>
      </c>
    </row>
    <row r="76" spans="1:35" x14ac:dyDescent="0.35">
      <c r="A76" s="38" t="str">
        <f>IF('Startovní listina'!A46="","",'Startovní listina'!A46)</f>
        <v>30</v>
      </c>
      <c r="B76" s="39" t="str">
        <f>IF('Startovní listina'!B47="","",'Startovní listina'!B47)</f>
        <v>Smolková Barbora</v>
      </c>
      <c r="C76" s="39" t="str">
        <f>IF('Startovní listina'!D47="","",'Startovní listina'!D47)</f>
        <v>Aini Nym Rascabes</v>
      </c>
      <c r="D76" s="39" t="str">
        <f>IF('Startovní listina'!E47="","",'Startovní listina'!E47)</f>
        <v>BOC</v>
      </c>
      <c r="E76" s="63" t="str">
        <f>IF('Startovní listina'!F47="","",'Startovní listina'!F47)</f>
        <v>RO3</v>
      </c>
      <c r="F76" s="130">
        <v>60</v>
      </c>
      <c r="G76" s="131">
        <v>2.779861111111111E-3</v>
      </c>
      <c r="H76" s="64" t="str">
        <f>IF(F76="","",IF(F76&gt;=90,"V",IF(F76&gt;=80,"VD",IF(F76&gt;=70,"D",IF(F76&gt;=60,"OB","NEOB")))))</f>
        <v>OB</v>
      </c>
      <c r="I76" s="39">
        <f>IF($I$10="Celkové",IF(F76="","",RANK(AD76,$AD$17:$AD$116,0)),IF(F76="","",IF(S76="RO3_1. START",RANK(T76,$T$17:$T$116,0),IF(S76="RO2_1. START",RANK(U76,$U$17:$U$116,0),IF(S76="RO1_1. START",RANK(V76,$V$17:$V$116,0),IF(S76="RO-V_1. START",RANK(W76,$W$17:$W$116,0),IF(S76="RO-Z_1. START",RANK(X76,$X$17:$X$116,0),IF(S76="RO3_2. START",RANK(Y76,$Y$17:$Y$116,0),IF(S76="RO2_2. START",RANK(Z76,$Z$17:$Z$116,0),IF(S76="RO1_2. START",RANK(AA76,$AA$17:$AA$116,0),IF(S76="RO-V_2. START",RANK(AB76,$AB$17:$AB$116,0),IF(S76="RO-Z_2. START",RANK(AC76,$AC$17:$AC$116,0),""))))))))))))</f>
        <v>33</v>
      </c>
      <c r="J76" s="107" t="str">
        <f>IF('Startovní listina'!H47="","",'Startovní listina'!H47)</f>
        <v>1. START</v>
      </c>
      <c r="K76" s="112" t="str">
        <f>IF('Startovní listina'!I47="","",'Startovní listina'!I47)</f>
        <v>Martina Klein (D)</v>
      </c>
      <c r="L76" s="113"/>
      <c r="M76" s="167"/>
      <c r="N76" s="172">
        <f>IF(J76="1. START",SUMIF($R$17:$R$116,R76,$F$17:$F$116),"")</f>
        <v>126</v>
      </c>
      <c r="O76" s="173">
        <f>IF(J76="1. START",SUMIF($R$17:$R$116,R76,$G$17:$G$116),"")</f>
        <v>4.9832175925925929E-3</v>
      </c>
      <c r="P76" s="174">
        <f>IF(N76="","",IF(E76="RO3",RANK(AE76,$AE$17:$AE$116,0),IF(E76="RO2",RANK(AF76,$AF$17:$AF$116,0),IF(E76="RO1",RANK(AG76,$AG$17:$AG$116,0),IF(E76="RO-Z",RANK(AI76,$AI$17:$AI$116,0),IF(E76="RO-V",RANK(AH76,$AH$17:$AH$116,0),""))))))</f>
        <v>34</v>
      </c>
      <c r="R76" s="22" t="str">
        <f t="shared" si="0"/>
        <v>Smolková Barbora_Aini Nym Rascabes_RO3</v>
      </c>
      <c r="S76" s="22" t="str">
        <f t="shared" si="17"/>
        <v>RO3_1. START</v>
      </c>
      <c r="T76" s="22">
        <f t="shared" si="18"/>
        <v>59.997220138888892</v>
      </c>
      <c r="U76" s="22" t="str">
        <f t="shared" si="19"/>
        <v/>
      </c>
      <c r="V76" s="22" t="str">
        <f t="shared" si="20"/>
        <v/>
      </c>
      <c r="W76" s="22" t="str">
        <f t="shared" si="21"/>
        <v/>
      </c>
      <c r="X76" s="22" t="str">
        <f t="shared" si="22"/>
        <v/>
      </c>
      <c r="Y76" s="22" t="str">
        <f t="shared" si="23"/>
        <v/>
      </c>
      <c r="Z76" s="22" t="str">
        <f t="shared" si="24"/>
        <v/>
      </c>
      <c r="AA76" s="22" t="str">
        <f t="shared" si="25"/>
        <v/>
      </c>
      <c r="AB76" s="22" t="str">
        <f t="shared" si="26"/>
        <v/>
      </c>
      <c r="AC76" s="22" t="str">
        <f t="shared" si="27"/>
        <v/>
      </c>
      <c r="AD76" s="98">
        <f t="shared" si="28"/>
        <v>59.997220138888892</v>
      </c>
      <c r="AE76" s="22">
        <f t="shared" si="29"/>
        <v>125.9950167824074</v>
      </c>
      <c r="AF76" s="22" t="str">
        <f t="shared" si="30"/>
        <v/>
      </c>
      <c r="AG76" s="22" t="str">
        <f t="shared" si="31"/>
        <v/>
      </c>
      <c r="AH76" s="22" t="str">
        <f t="shared" si="32"/>
        <v/>
      </c>
      <c r="AI76" s="22" t="str">
        <f t="shared" si="33"/>
        <v/>
      </c>
    </row>
    <row r="77" spans="1:35" x14ac:dyDescent="0.35">
      <c r="A77" s="38" t="str">
        <f>IF('Startovní listina'!A21="","",'Startovní listina'!A21)</f>
        <v>5</v>
      </c>
      <c r="B77" s="39" t="str">
        <f>IF('Startovní listina'!B30="","",'Startovní listina'!B30)</f>
        <v>van Wyk Nataša</v>
      </c>
      <c r="C77" s="39" t="str">
        <f>IF('Startovní listina'!D30="","",'Startovní listina'!D30)</f>
        <v>Ti Amo Puro Sogno Lieke Martens</v>
      </c>
      <c r="D77" s="39" t="str">
        <f>IF('Startovní listina'!E30="","",'Startovní listina'!E30)</f>
        <v>NF</v>
      </c>
      <c r="E77" s="63" t="str">
        <f>IF('Startovní listina'!F30="","",'Startovní listina'!F30)</f>
        <v>RO3</v>
      </c>
      <c r="F77" s="130">
        <v>84</v>
      </c>
      <c r="G77" s="131">
        <v>3.1247685185185189E-3</v>
      </c>
      <c r="H77" s="64" t="str">
        <f>IF(F77="","",IF(F77&gt;=90,"V",IF(F77&gt;=80,"VD",IF(F77&gt;=70,"D",IF(F77&gt;=60,"OB","NEOB")))))</f>
        <v>VD</v>
      </c>
      <c r="I77" s="39">
        <f>IF($I$10="Celkové",IF(F77="","",RANK(AD77,$AD$17:$AD$116,0)),IF(F77="","",IF(S77="RO3_1. START",RANK(T77,$T$17:$T$116,0),IF(S77="RO2_1. START",RANK(U77,$U$17:$U$116,0),IF(S77="RO1_1. START",RANK(V77,$V$17:$V$116,0),IF(S77="RO-V_1. START",RANK(W77,$W$17:$W$116,0),IF(S77="RO-Z_1. START",RANK(X77,$X$17:$X$116,0),IF(S77="RO3_2. START",RANK(Y77,$Y$17:$Y$116,0),IF(S77="RO2_2. START",RANK(Z77,$Z$17:$Z$116,0),IF(S77="RO1_2. START",RANK(AA77,$AA$17:$AA$116,0),IF(S77="RO-V_2. START",RANK(AB77,$AB$17:$AB$116,0),IF(S77="RO-Z_2. START",RANK(AC77,$AC$17:$AC$116,0),""))))))))))))</f>
        <v>14</v>
      </c>
      <c r="J77" s="107" t="str">
        <f>IF('Startovní listina'!H30="","",'Startovní listina'!H30)</f>
        <v>1. START</v>
      </c>
      <c r="K77" s="112" t="str">
        <f>IF('Startovní listina'!I30="","",'Startovní listina'!I30)</f>
        <v>Martina Klein (D)</v>
      </c>
      <c r="L77" s="113"/>
      <c r="M77" s="167"/>
      <c r="N77" s="172">
        <f>IF(J77="1. START",SUMIF($R$17:$R$116,R77,$F$17:$F$116),"")</f>
        <v>84</v>
      </c>
      <c r="O77" s="173">
        <f>IF(J77="1. START",SUMIF($R$17:$R$116,R77,$G$17:$G$116),"")</f>
        <v>3.1247685185185189E-3</v>
      </c>
      <c r="P77" s="174">
        <f>IF(N77="","",IF(E77="RO3",RANK(AE77,$AE$17:$AE$116,0),IF(E77="RO2",RANK(AF77,$AF$17:$AF$116,0),IF(E77="RO1",RANK(AG77,$AG$17:$AG$116,0),IF(E77="RO-Z",RANK(AI77,$AI$17:$AI$116,0),IF(E77="RO-V",RANK(AH77,$AH$17:$AH$116,0),""))))))</f>
        <v>35</v>
      </c>
      <c r="R77" s="22" t="str">
        <f t="shared" si="0"/>
        <v>van Wyk Nataša_Ti Amo Puro Sogno Lieke Martens_RO3</v>
      </c>
      <c r="S77" s="22" t="str">
        <f t="shared" si="17"/>
        <v>RO3_1. START</v>
      </c>
      <c r="T77" s="22">
        <f t="shared" si="18"/>
        <v>83.996875231481482</v>
      </c>
      <c r="U77" s="22" t="str">
        <f t="shared" si="19"/>
        <v/>
      </c>
      <c r="V77" s="22" t="str">
        <f t="shared" si="20"/>
        <v/>
      </c>
      <c r="W77" s="22" t="str">
        <f t="shared" si="21"/>
        <v/>
      </c>
      <c r="X77" s="22" t="str">
        <f t="shared" si="22"/>
        <v/>
      </c>
      <c r="Y77" s="22" t="str">
        <f t="shared" si="23"/>
        <v/>
      </c>
      <c r="Z77" s="22" t="str">
        <f t="shared" si="24"/>
        <v/>
      </c>
      <c r="AA77" s="22" t="str">
        <f t="shared" si="25"/>
        <v/>
      </c>
      <c r="AB77" s="22" t="str">
        <f t="shared" si="26"/>
        <v/>
      </c>
      <c r="AC77" s="22" t="str">
        <f t="shared" si="27"/>
        <v/>
      </c>
      <c r="AD77" s="98">
        <f t="shared" si="28"/>
        <v>83.996875231481482</v>
      </c>
      <c r="AE77" s="22">
        <f t="shared" si="29"/>
        <v>83.996875231481482</v>
      </c>
      <c r="AF77" s="22" t="str">
        <f t="shared" si="30"/>
        <v/>
      </c>
      <c r="AG77" s="22" t="str">
        <f t="shared" si="31"/>
        <v/>
      </c>
      <c r="AH77" s="22" t="str">
        <f t="shared" si="32"/>
        <v/>
      </c>
      <c r="AI77" s="22" t="str">
        <f t="shared" si="33"/>
        <v/>
      </c>
    </row>
    <row r="78" spans="1:35" x14ac:dyDescent="0.35">
      <c r="A78" s="38" t="str">
        <f>IF('Startovní listina'!A39="","",'Startovní listina'!A39)</f>
        <v>23</v>
      </c>
      <c r="B78" s="39" t="str">
        <f>IF('Startovní listina'!B50="","",'Startovní listina'!B50)</f>
        <v>Šuláková Jana</v>
      </c>
      <c r="C78" s="39" t="str">
        <f>IF('Startovní listina'!D50="","",'Startovní listina'!D50)</f>
        <v>Andy Ranč u kulatého kola</v>
      </c>
      <c r="D78" s="39" t="str">
        <f>IF('Startovní listina'!E50="","",'Startovní listina'!E50)</f>
        <v>NO</v>
      </c>
      <c r="E78" s="63" t="str">
        <f>IF('Startovní listina'!F50="","",'Startovní listina'!F50)</f>
        <v>RO3</v>
      </c>
      <c r="F78" s="130">
        <v>81</v>
      </c>
      <c r="G78" s="131">
        <v>2.627314814814815E-3</v>
      </c>
      <c r="H78" s="64" t="str">
        <f>IF(F78="","",IF(F78&gt;=90,"V",IF(F78&gt;=80,"VD",IF(F78&gt;=70,"D",IF(F78&gt;=60,"OB","NEOB")))))</f>
        <v>VD</v>
      </c>
      <c r="I78" s="39">
        <f>IF($I$10="Celkové",IF(F78="","",RANK(AD78,$AD$17:$AD$116,0)),IF(F78="","",IF(S78="RO3_1. START",RANK(T78,$T$17:$T$116,0),IF(S78="RO2_1. START",RANK(U78,$U$17:$U$116,0),IF(S78="RO1_1. START",RANK(V78,$V$17:$V$116,0),IF(S78="RO-V_1. START",RANK(W78,$W$17:$W$116,0),IF(S78="RO-Z_1. START",RANK(X78,$X$17:$X$116,0),IF(S78="RO3_2. START",RANK(Y78,$Y$17:$Y$116,0),IF(S78="RO2_2. START",RANK(Z78,$Z$17:$Z$116,0),IF(S78="RO1_2. START",RANK(AA78,$AA$17:$AA$116,0),IF(S78="RO-V_2. START",RANK(AB78,$AB$17:$AB$116,0),IF(S78="RO-Z_2. START",RANK(AC78,$AC$17:$AC$116,0),""))))))))))))</f>
        <v>18</v>
      </c>
      <c r="J78" s="107" t="str">
        <f>IF('Startovní listina'!H50="","",'Startovní listina'!H50)</f>
        <v>1. START</v>
      </c>
      <c r="K78" s="112" t="str">
        <f>IF('Startovní listina'!I50="","",'Startovní listina'!I50)</f>
        <v>Martina Klein (D)</v>
      </c>
      <c r="L78" s="113"/>
      <c r="M78" s="167"/>
      <c r="N78" s="172">
        <f>IF(J78="1. START",SUMIF($R$17:$R$116,R78,$F$17:$F$116),"")</f>
        <v>175</v>
      </c>
      <c r="O78" s="173">
        <f>IF(J78="1. START",SUMIF($R$17:$R$116,R78,$G$17:$G$116),"")</f>
        <v>4.9271990740740743E-3</v>
      </c>
      <c r="P78" s="174">
        <f>IF(N78="","",IF(E78="RO3",RANK(AE78,$AE$17:$AE$116,0),IF(E78="RO2",RANK(AF78,$AF$17:$AF$116,0),IF(E78="RO1",RANK(AG78,$AG$17:$AG$116,0),IF(E78="RO-Z",RANK(AI78,$AI$17:$AI$116,0),IF(E78="RO-V",RANK(AH78,$AH$17:$AH$116,0),""))))))</f>
        <v>14</v>
      </c>
      <c r="R78" s="22" t="str">
        <f t="shared" si="0"/>
        <v>Šuláková Jana_Andy Ranč u kulatého kola_RO3</v>
      </c>
      <c r="S78" s="22" t="str">
        <f t="shared" si="17"/>
        <v>RO3_1. START</v>
      </c>
      <c r="T78" s="22">
        <f t="shared" si="18"/>
        <v>80.997372685185184</v>
      </c>
      <c r="U78" s="22" t="str">
        <f t="shared" si="19"/>
        <v/>
      </c>
      <c r="V78" s="22" t="str">
        <f t="shared" si="20"/>
        <v/>
      </c>
      <c r="W78" s="22" t="str">
        <f t="shared" si="21"/>
        <v/>
      </c>
      <c r="X78" s="22" t="str">
        <f t="shared" si="22"/>
        <v/>
      </c>
      <c r="Y78" s="22" t="str">
        <f t="shared" si="23"/>
        <v/>
      </c>
      <c r="Z78" s="22" t="str">
        <f t="shared" si="24"/>
        <v/>
      </c>
      <c r="AA78" s="22" t="str">
        <f t="shared" si="25"/>
        <v/>
      </c>
      <c r="AB78" s="22" t="str">
        <f t="shared" si="26"/>
        <v/>
      </c>
      <c r="AC78" s="22" t="str">
        <f t="shared" si="27"/>
        <v/>
      </c>
      <c r="AD78" s="98">
        <f t="shared" si="28"/>
        <v>80.997372685185184</v>
      </c>
      <c r="AE78" s="22">
        <f t="shared" si="29"/>
        <v>174.99507280092593</v>
      </c>
      <c r="AF78" s="22" t="str">
        <f t="shared" si="30"/>
        <v/>
      </c>
      <c r="AG78" s="22" t="str">
        <f t="shared" si="31"/>
        <v/>
      </c>
      <c r="AH78" s="22" t="str">
        <f t="shared" si="32"/>
        <v/>
      </c>
      <c r="AI78" s="22" t="str">
        <f t="shared" si="33"/>
        <v/>
      </c>
    </row>
    <row r="79" spans="1:35" x14ac:dyDescent="0.35">
      <c r="A79" s="38" t="str">
        <f>IF('Startovní listina'!A32="","",'Startovní listina'!A32)</f>
        <v>16</v>
      </c>
      <c r="B79" s="39" t="str">
        <f>IF('Startovní listina'!B52="","",'Startovní listina'!B52)</f>
        <v>Jedličková Kateřina</v>
      </c>
      <c r="C79" s="39" t="str">
        <f>IF('Startovní listina'!D52="","",'Startovní listina'!D52)</f>
        <v>Riki</v>
      </c>
      <c r="D79" s="39" t="str">
        <f>IF('Startovní listina'!E52="","",'Startovní listina'!E52)</f>
        <v>MIX</v>
      </c>
      <c r="E79" s="63" t="str">
        <f>IF('Startovní listina'!F52="","",'Startovní listina'!F52)</f>
        <v>RO3</v>
      </c>
      <c r="F79" s="130"/>
      <c r="G79" s="131"/>
      <c r="H79" s="64"/>
      <c r="I79" s="39" t="str">
        <f>IF($I$10="Celkové",IF(F79="","",RANK(AD79,$AD$17:$AD$116,0)),IF(F79="","",IF(S79="RO3_1. START",RANK(T79,$T$17:$T$116,0),IF(S79="RO2_1. START",RANK(U79,$U$17:$U$116,0),IF(S79="RO1_1. START",RANK(V79,$V$17:$V$116,0),IF(S79="RO-V_1. START",RANK(W79,$W$17:$W$116,0),IF(S79="RO-Z_1. START",RANK(X79,$X$17:$X$116,0),IF(S79="RO3_2. START",RANK(Y79,$Y$17:$Y$116,0),IF(S79="RO2_2. START",RANK(Z79,$Z$17:$Z$116,0),IF(S79="RO1_2. START",RANK(AA79,$AA$17:$AA$116,0),IF(S79="RO-V_2. START",RANK(AB79,$AB$17:$AB$116,0),IF(S79="RO-Z_2. START",RANK(AC79,$AC$17:$AC$116,0),""))))))))))))</f>
        <v/>
      </c>
      <c r="J79" s="107" t="str">
        <f>IF('Startovní listina'!H52="","",'Startovní listina'!H52)</f>
        <v>1. START</v>
      </c>
      <c r="K79" s="112" t="str">
        <f>IF('Startovní listina'!I52="","",'Startovní listina'!I52)</f>
        <v>Martina Klein (D)</v>
      </c>
      <c r="L79" s="113"/>
      <c r="M79" s="167" t="s">
        <v>350</v>
      </c>
      <c r="N79" s="172">
        <f>IF(J79="1. START",SUMIF($R$17:$R$116,R79,$F$17:$F$116),"")</f>
        <v>0</v>
      </c>
      <c r="O79" s="173">
        <f>IF(J79="1. START",SUMIF($R$17:$R$116,R79,$G$17:$G$116),"")</f>
        <v>0</v>
      </c>
      <c r="P79" s="174">
        <f>IF(N79="","",IF(E79="RO3",RANK(AE79,$AE$17:$AE$116,0),IF(E79="RO2",RANK(AF79,$AF$17:$AF$116,0),IF(E79="RO1",RANK(AG79,$AG$17:$AG$116,0),IF(E79="RO-Z",RANK(AI79,$AI$17:$AI$116,0),IF(E79="RO-V",RANK(AH79,$AH$17:$AH$116,0),""))))))</f>
        <v>37</v>
      </c>
      <c r="R79" s="22" t="str">
        <f t="shared" si="0"/>
        <v>Jedličková Kateřina_Riki_RO3</v>
      </c>
      <c r="S79" s="22" t="str">
        <f t="shared" si="17"/>
        <v>RO3_1. START</v>
      </c>
      <c r="T79" s="22">
        <f t="shared" si="18"/>
        <v>0</v>
      </c>
      <c r="U79" s="22" t="str">
        <f t="shared" si="19"/>
        <v/>
      </c>
      <c r="V79" s="22" t="str">
        <f t="shared" si="20"/>
        <v/>
      </c>
      <c r="W79" s="22" t="str">
        <f t="shared" si="21"/>
        <v/>
      </c>
      <c r="X79" s="22" t="str">
        <f t="shared" si="22"/>
        <v/>
      </c>
      <c r="Y79" s="22" t="str">
        <f t="shared" si="23"/>
        <v/>
      </c>
      <c r="Z79" s="22" t="str">
        <f t="shared" si="24"/>
        <v/>
      </c>
      <c r="AA79" s="22" t="str">
        <f t="shared" si="25"/>
        <v/>
      </c>
      <c r="AB79" s="22" t="str">
        <f t="shared" si="26"/>
        <v/>
      </c>
      <c r="AC79" s="22" t="str">
        <f t="shared" si="27"/>
        <v/>
      </c>
      <c r="AD79" s="98" t="str">
        <f t="shared" si="28"/>
        <v/>
      </c>
      <c r="AE79" s="22">
        <f t="shared" si="29"/>
        <v>0</v>
      </c>
      <c r="AF79" s="22" t="str">
        <f t="shared" si="30"/>
        <v/>
      </c>
      <c r="AG79" s="22" t="str">
        <f t="shared" si="31"/>
        <v/>
      </c>
      <c r="AH79" s="22" t="str">
        <f t="shared" si="32"/>
        <v/>
      </c>
      <c r="AI79" s="22" t="str">
        <f t="shared" si="33"/>
        <v/>
      </c>
    </row>
    <row r="80" spans="1:35" x14ac:dyDescent="0.35">
      <c r="A80" s="38" t="str">
        <f>IF('Startovní listina'!A61="","",'Startovní listina'!A61)</f>
        <v>45</v>
      </c>
      <c r="B80" s="39" t="str">
        <f>IF('Startovní listina'!B62="","",'Startovní listina'!B62)</f>
        <v>Kamrádová Pavla</v>
      </c>
      <c r="C80" s="39" t="str">
        <f>IF('Startovní listina'!D62="","",'Startovní listina'!D62)</f>
        <v xml:space="preserve">Caccao IN Unis Kynopolis </v>
      </c>
      <c r="D80" s="39" t="str">
        <f>IF('Startovní listina'!E62="","",'Startovní listina'!E62)</f>
        <v>BOC</v>
      </c>
      <c r="E80" s="63" t="str">
        <f>IF('Startovní listina'!F62="","",'Startovní listina'!F62)</f>
        <v>RO3</v>
      </c>
      <c r="F80" s="130">
        <v>100</v>
      </c>
      <c r="G80" s="131">
        <v>1.9539351851851853E-3</v>
      </c>
      <c r="H80" s="64" t="str">
        <f>IF(F80="","",IF(F80&gt;=90,"V",IF(F80&gt;=80,"VD",IF(F80&gt;=70,"D",IF(F80&gt;=60,"OB","NEOB")))))</f>
        <v>V</v>
      </c>
      <c r="I80" s="39">
        <f>IF($I$10="Celkové",IF(F80="","",RANK(AD80,$AD$17:$AD$116,0)),IF(F80="","",IF(S80="RO3_1. START",RANK(T80,$T$17:$T$116,0),IF(S80="RO2_1. START",RANK(U80,$U$17:$U$116,0),IF(S80="RO1_1. START",RANK(V80,$V$17:$V$116,0),IF(S80="RO-V_1. START",RANK(W80,$W$17:$W$116,0),IF(S80="RO-Z_1. START",RANK(X80,$X$17:$X$116,0),IF(S80="RO3_2. START",RANK(Y80,$Y$17:$Y$116,0),IF(S80="RO2_2. START",RANK(Z80,$Z$17:$Z$116,0),IF(S80="RO1_2. START",RANK(AA80,$AA$17:$AA$116,0),IF(S80="RO-V_2. START",RANK(AB80,$AB$17:$AB$116,0),IF(S80="RO-Z_2. START",RANK(AC80,$AC$17:$AC$116,0),""))))))))))))</f>
        <v>1</v>
      </c>
      <c r="J80" s="107" t="str">
        <f>IF('Startovní listina'!H62="","",'Startovní listina'!H62)</f>
        <v>2. START</v>
      </c>
      <c r="K80" s="112" t="str">
        <f>IF('Startovní listina'!I62="","",'Startovní listina'!I62)</f>
        <v>Sandra Vonderstein (D)</v>
      </c>
      <c r="L80" s="113"/>
      <c r="M80" s="167"/>
      <c r="N80" s="172" t="str">
        <f>IF(J80="1. START",SUMIF($R$17:$R$116,R80,$F$17:$F$116),"")</f>
        <v/>
      </c>
      <c r="O80" s="173" t="str">
        <f>IF(J80="1. START",SUMIF($R$17:$R$116,R80,$G$17:$G$116),"")</f>
        <v/>
      </c>
      <c r="P80" s="174" t="str">
        <f>IF(N80="","",IF(E80="RO3",RANK(AE80,$AE$17:$AE$116,0),IF(E80="RO2",RANK(AF80,$AF$17:$AF$116,0),IF(E80="RO1",RANK(AG80,$AG$17:$AG$116,0),IF(E80="RO-Z",RANK(AI80,$AI$17:$AI$116,0),IF(E80="RO-V",RANK(AH80,$AH$17:$AH$116,0),""))))))</f>
        <v/>
      </c>
      <c r="R80" s="22" t="str">
        <f t="shared" si="0"/>
        <v>Kamrádová Pavla_Caccao IN Unis Kynopolis _RO3</v>
      </c>
      <c r="S80" s="22" t="str">
        <f t="shared" si="17"/>
        <v>RO3_2. START</v>
      </c>
      <c r="T80" s="22" t="str">
        <f t="shared" si="18"/>
        <v/>
      </c>
      <c r="U80" s="22" t="str">
        <f t="shared" si="19"/>
        <v/>
      </c>
      <c r="V80" s="22" t="str">
        <f t="shared" si="20"/>
        <v/>
      </c>
      <c r="W80" s="22" t="str">
        <f t="shared" si="21"/>
        <v/>
      </c>
      <c r="X80" s="22" t="str">
        <f t="shared" si="22"/>
        <v/>
      </c>
      <c r="Y80" s="22">
        <f t="shared" si="23"/>
        <v>99.998046064814815</v>
      </c>
      <c r="Z80" s="22" t="str">
        <f t="shared" si="24"/>
        <v/>
      </c>
      <c r="AA80" s="22" t="str">
        <f t="shared" si="25"/>
        <v/>
      </c>
      <c r="AB80" s="22" t="str">
        <f t="shared" si="26"/>
        <v/>
      </c>
      <c r="AC80" s="22" t="str">
        <f t="shared" si="27"/>
        <v/>
      </c>
      <c r="AD80" s="98">
        <f t="shared" si="28"/>
        <v>99.998046064814815</v>
      </c>
      <c r="AE80" s="22" t="str">
        <f t="shared" si="29"/>
        <v/>
      </c>
      <c r="AF80" s="22" t="str">
        <f t="shared" si="30"/>
        <v/>
      </c>
      <c r="AG80" s="22" t="str">
        <f t="shared" si="31"/>
        <v/>
      </c>
      <c r="AH80" s="22" t="str">
        <f t="shared" si="32"/>
        <v/>
      </c>
      <c r="AI80" s="22" t="str">
        <f t="shared" si="33"/>
        <v/>
      </c>
    </row>
    <row r="81" spans="1:35" x14ac:dyDescent="0.35">
      <c r="A81" s="38" t="str">
        <f>IF('Startovní listina'!A68="","",'Startovní listina'!A68)</f>
        <v>52</v>
      </c>
      <c r="B81" s="39" t="str">
        <f>IF('Startovní listina'!B83="","",'Startovní listina'!B83)</f>
        <v>Musilová Anna</v>
      </c>
      <c r="C81" s="39" t="str">
        <f>IF('Startovní listina'!D83="","",'Startovní listina'!D83)</f>
        <v>Aroma Chilli Redrob Fenix</v>
      </c>
      <c r="D81" s="39" t="str">
        <f>IF('Startovní listina'!E83="","",'Startovní listina'!E83)</f>
        <v>BOC</v>
      </c>
      <c r="E81" s="63" t="str">
        <f>IF('Startovní listina'!F83="","",'Startovní listina'!F83)</f>
        <v>RO3</v>
      </c>
      <c r="F81" s="130">
        <v>99</v>
      </c>
      <c r="G81" s="131">
        <v>1.8692129629629629E-3</v>
      </c>
      <c r="H81" s="64" t="str">
        <f>IF(F81="","",IF(F81&gt;=90,"V",IF(F81&gt;=80,"VD",IF(F81&gt;=70,"D",IF(F81&gt;=60,"OB","NEOB")))))</f>
        <v>V</v>
      </c>
      <c r="I81" s="39">
        <f>IF($I$10="Celkové",IF(F81="","",RANK(AD81,$AD$17:$AD$116,0)),IF(F81="","",IF(S81="RO3_1. START",RANK(T81,$T$17:$T$116,0),IF(S81="RO2_1. START",RANK(U81,$U$17:$U$116,0),IF(S81="RO1_1. START",RANK(V81,$V$17:$V$116,0),IF(S81="RO-V_1. START",RANK(W81,$W$17:$W$116,0),IF(S81="RO-Z_1. START",RANK(X81,$X$17:$X$116,0),IF(S81="RO3_2. START",RANK(Y81,$Y$17:$Y$116,0),IF(S81="RO2_2. START",RANK(Z81,$Z$17:$Z$116,0),IF(S81="RO1_2. START",RANK(AA81,$AA$17:$AA$116,0),IF(S81="RO-V_2. START",RANK(AB81,$AB$17:$AB$116,0),IF(S81="RO-Z_2. START",RANK(AC81,$AC$17:$AC$116,0),""))))))))))))</f>
        <v>2</v>
      </c>
      <c r="J81" s="107" t="str">
        <f>IF('Startovní listina'!H83="","",'Startovní listina'!H83)</f>
        <v>2. START</v>
      </c>
      <c r="K81" s="112" t="str">
        <f>IF('Startovní listina'!I83="","",'Startovní listina'!I83)</f>
        <v>Sandra Vonderstein (D)</v>
      </c>
      <c r="L81" s="113"/>
      <c r="M81" s="167"/>
      <c r="N81" s="172" t="str">
        <f>IF(J81="1. START",SUMIF($R$17:$R$116,R81,$F$17:$F$116),"")</f>
        <v/>
      </c>
      <c r="O81" s="173" t="str">
        <f>IF(J81="1. START",SUMIF($R$17:$R$116,R81,$G$17:$G$116),"")</f>
        <v/>
      </c>
      <c r="P81" s="174" t="str">
        <f>IF(N81="","",IF(E81="RO3",RANK(AE81,$AE$17:$AE$116,0),IF(E81="RO2",RANK(AF81,$AF$17:$AF$116,0),IF(E81="RO1",RANK(AG81,$AG$17:$AG$116,0),IF(E81="RO-Z",RANK(AI81,$AI$17:$AI$116,0),IF(E81="RO-V",RANK(AH81,$AH$17:$AH$116,0),""))))))</f>
        <v/>
      </c>
      <c r="R81" s="22" t="str">
        <f t="shared" si="0"/>
        <v>Musilová Anna_Aroma Chilli Redrob Fenix_RO3</v>
      </c>
      <c r="S81" s="22" t="str">
        <f t="shared" si="17"/>
        <v>RO3_2. START</v>
      </c>
      <c r="T81" s="22" t="str">
        <f t="shared" ref="T81:T116" si="34">IF($S81="RO3_1. START",$F81-$G81,"")</f>
        <v/>
      </c>
      <c r="U81" s="22" t="str">
        <f t="shared" ref="U81:U116" si="35">IF($S81="RO2_1. START",$F81-$G81,"")</f>
        <v/>
      </c>
      <c r="V81" s="22" t="str">
        <f t="shared" ref="V81:V116" si="36">IF($S81="RO1_1. START",$F81-$G81,"")</f>
        <v/>
      </c>
      <c r="W81" s="22" t="str">
        <f t="shared" ref="W81:W116" si="37">IF($S81="RO-V_1. START",$F81-$G81,"")</f>
        <v/>
      </c>
      <c r="X81" s="22" t="str">
        <f t="shared" ref="X81:X116" si="38">IF($S81="RO-Z_1. START",$F81-$G81,"")</f>
        <v/>
      </c>
      <c r="Y81" s="22">
        <f t="shared" ref="Y81:Y116" si="39">IF($S81="RO3_2. START",$F81-$G81,"")</f>
        <v>98.998130787037042</v>
      </c>
      <c r="Z81" s="22" t="str">
        <f t="shared" ref="Z81:Z116" si="40">IF($S81="RO2_2. START",$F81-$G81,"")</f>
        <v/>
      </c>
      <c r="AA81" s="22" t="str">
        <f t="shared" ref="AA81:AA116" si="41">IF($S81="RO1_2. START",$F81-$G81,"")</f>
        <v/>
      </c>
      <c r="AB81" s="22" t="str">
        <f t="shared" ref="AB81:AB116" si="42">IF($S81="RO-V_2. START",$F81-$G81,"")</f>
        <v/>
      </c>
      <c r="AC81" s="22" t="str">
        <f t="shared" ref="AC81:AC116" si="43">IF($S81="RO-Z_2. START",$F81-$G81,"")</f>
        <v/>
      </c>
      <c r="AD81" s="98">
        <f t="shared" ref="AD81:AD116" si="44">IF(F81="","",F81-G81)</f>
        <v>98.998130787037042</v>
      </c>
      <c r="AE81" s="22" t="str">
        <f t="shared" ref="AE81:AE116" si="45">IFERROR(IF($E81="RO3",$N81-$O81,""),"")</f>
        <v/>
      </c>
      <c r="AF81" s="22" t="str">
        <f t="shared" ref="AF81:AF116" si="46">IFERROR(IF($E81="RO2",$N81-$O81,""),"")</f>
        <v/>
      </c>
      <c r="AG81" s="22" t="str">
        <f t="shared" ref="AG81:AG116" si="47">IFERROR(IF($E81="RO1",$N81-$O81,""),"")</f>
        <v/>
      </c>
      <c r="AH81" s="22" t="str">
        <f t="shared" ref="AH81:AH116" si="48">IFERROR(IF($E81="RO-V",$N81-$O81,""),"")</f>
        <v/>
      </c>
      <c r="AI81" s="22" t="str">
        <f t="shared" ref="AI81:AI116" si="49">IFERROR(IF($E81="RO-Z",$N81-$O81,""),"")</f>
        <v/>
      </c>
    </row>
    <row r="82" spans="1:35" x14ac:dyDescent="0.35">
      <c r="A82" s="38" t="str">
        <f>IF('Startovní listina'!A19="","",'Startovní listina'!A19)</f>
        <v>3</v>
      </c>
      <c r="B82" s="39" t="str">
        <f>IF('Startovní listina'!B63="","",'Startovní listina'!B63)</f>
        <v>Kratěnová Pavla</v>
      </c>
      <c r="C82" s="39" t="str">
        <f>IF('Startovní listina'!D63="","",'Startovní listina'!D63)</f>
        <v xml:space="preserve">Cayapó Heart od Jezera Vápenice </v>
      </c>
      <c r="D82" s="39" t="str">
        <f>IF('Startovní listina'!E63="","",'Startovní listina'!E63)</f>
        <v xml:space="preserve">AUO </v>
      </c>
      <c r="E82" s="63" t="str">
        <f>IF('Startovní listina'!F63="","",'Startovní listina'!F63)</f>
        <v>RO3</v>
      </c>
      <c r="F82" s="130">
        <v>99</v>
      </c>
      <c r="G82" s="131">
        <v>2.0916666666666666E-3</v>
      </c>
      <c r="H82" s="64" t="str">
        <f>IF(F82="","",IF(F82&gt;=90,"V",IF(F82&gt;=80,"VD",IF(F82&gt;=70,"D",IF(F82&gt;=60,"OB","NEOB")))))</f>
        <v>V</v>
      </c>
      <c r="I82" s="39">
        <f>IF($I$10="Celkové",IF(F82="","",RANK(AD82,$AD$17:$AD$116,0)),IF(F82="","",IF(S82="RO3_1. START",RANK(T82,$T$17:$T$116,0),IF(S82="RO2_1. START",RANK(U82,$U$17:$U$116,0),IF(S82="RO1_1. START",RANK(V82,$V$17:$V$116,0),IF(S82="RO-V_1. START",RANK(W82,$W$17:$W$116,0),IF(S82="RO-Z_1. START",RANK(X82,$X$17:$X$116,0),IF(S82="RO3_2. START",RANK(Y82,$Y$17:$Y$116,0),IF(S82="RO2_2. START",RANK(Z82,$Z$17:$Z$116,0),IF(S82="RO1_2. START",RANK(AA82,$AA$17:$AA$116,0),IF(S82="RO-V_2. START",RANK(AB82,$AB$17:$AB$116,0),IF(S82="RO-Z_2. START",RANK(AC82,$AC$17:$AC$116,0),""))))))))))))</f>
        <v>3</v>
      </c>
      <c r="J82" s="107" t="str">
        <f>IF('Startovní listina'!H63="","",'Startovní listina'!H63)</f>
        <v>2. START</v>
      </c>
      <c r="K82" s="112" t="str">
        <f>IF('Startovní listina'!I63="","",'Startovní listina'!I63)</f>
        <v>Sandra Vonderstein (D)</v>
      </c>
      <c r="L82" s="113"/>
      <c r="M82" s="167"/>
      <c r="N82" s="172" t="str">
        <f>IF(J82="1. START",SUMIF($R$17:$R$116,R82,$F$17:$F$116),"")</f>
        <v/>
      </c>
      <c r="O82" s="173" t="str">
        <f>IF(J82="1. START",SUMIF($R$17:$R$116,R82,$G$17:$G$116),"")</f>
        <v/>
      </c>
      <c r="P82" s="174" t="str">
        <f>IF(N82="","",IF(E82="RO3",RANK(AE82,$AE$17:$AE$116,0),IF(E82="RO2",RANK(AF82,$AF$17:$AF$116,0),IF(E82="RO1",RANK(AG82,$AG$17:$AG$116,0),IF(E82="RO-Z",RANK(AI82,$AI$17:$AI$116,0),IF(E82="RO-V",RANK(AH82,$AH$17:$AH$116,0),""))))))</f>
        <v/>
      </c>
      <c r="R82" s="22" t="str">
        <f t="shared" ref="R82:R116" si="50">CONCATENATE(B82,"_",C82,"_",E82)</f>
        <v>Kratěnová Pavla_Cayapó Heart od Jezera Vápenice _RO3</v>
      </c>
      <c r="S82" s="22" t="str">
        <f t="shared" ref="S82:S116" si="51">CONCATENATE(E82,"_",J82)</f>
        <v>RO3_2. START</v>
      </c>
      <c r="T82" s="22" t="str">
        <f t="shared" si="34"/>
        <v/>
      </c>
      <c r="U82" s="22" t="str">
        <f t="shared" si="35"/>
        <v/>
      </c>
      <c r="V82" s="22" t="str">
        <f t="shared" si="36"/>
        <v/>
      </c>
      <c r="W82" s="22" t="str">
        <f t="shared" si="37"/>
        <v/>
      </c>
      <c r="X82" s="22" t="str">
        <f t="shared" si="38"/>
        <v/>
      </c>
      <c r="Y82" s="22">
        <f t="shared" si="39"/>
        <v>98.997908333333328</v>
      </c>
      <c r="Z82" s="22" t="str">
        <f t="shared" si="40"/>
        <v/>
      </c>
      <c r="AA82" s="22" t="str">
        <f t="shared" si="41"/>
        <v/>
      </c>
      <c r="AB82" s="22" t="str">
        <f t="shared" si="42"/>
        <v/>
      </c>
      <c r="AC82" s="22" t="str">
        <f t="shared" si="43"/>
        <v/>
      </c>
      <c r="AD82" s="98">
        <f t="shared" si="44"/>
        <v>98.997908333333328</v>
      </c>
      <c r="AE82" s="22" t="str">
        <f t="shared" si="45"/>
        <v/>
      </c>
      <c r="AF82" s="22" t="str">
        <f t="shared" si="46"/>
        <v/>
      </c>
      <c r="AG82" s="22" t="str">
        <f t="shared" si="47"/>
        <v/>
      </c>
      <c r="AH82" s="22" t="str">
        <f t="shared" si="48"/>
        <v/>
      </c>
      <c r="AI82" s="22" t="str">
        <f t="shared" si="49"/>
        <v/>
      </c>
    </row>
    <row r="83" spans="1:35" x14ac:dyDescent="0.35">
      <c r="A83" s="38" t="str">
        <f>IF('Startovní listina'!A25="","",'Startovní listina'!A25)</f>
        <v>9</v>
      </c>
      <c r="B83" s="39" t="str">
        <f>IF('Startovní listina'!B85="","",'Startovní listina'!B85)</f>
        <v>Míčová Michaela</v>
      </c>
      <c r="C83" s="39" t="str">
        <f>IF('Startovní listina'!D85="","",'Startovní listina'!D85)</f>
        <v>Acey-Ducey Zip Zap</v>
      </c>
      <c r="D83" s="39" t="str">
        <f>IF('Startovní listina'!E85="","",'Startovní listina'!E85)</f>
        <v>BOC</v>
      </c>
      <c r="E83" s="63" t="str">
        <f>IF('Startovní listina'!F85="","",'Startovní listina'!F85)</f>
        <v>RO3</v>
      </c>
      <c r="F83" s="130">
        <v>97</v>
      </c>
      <c r="G83" s="131">
        <v>1.7210648148148146E-3</v>
      </c>
      <c r="H83" s="64" t="str">
        <f>IF(F83="","",IF(F83&gt;=90,"V",IF(F83&gt;=80,"VD",IF(F83&gt;=70,"D",IF(F83&gt;=60,"OB","NEOB")))))</f>
        <v>V</v>
      </c>
      <c r="I83" s="39">
        <f>IF($I$10="Celkové",IF(F83="","",RANK(AD83,$AD$17:$AD$116,0)),IF(F83="","",IF(S83="RO3_1. START",RANK(T83,$T$17:$T$116,0),IF(S83="RO2_1. START",RANK(U83,$U$17:$U$116,0),IF(S83="RO1_1. START",RANK(V83,$V$17:$V$116,0),IF(S83="RO-V_1. START",RANK(W83,$W$17:$W$116,0),IF(S83="RO-Z_1. START",RANK(X83,$X$17:$X$116,0),IF(S83="RO3_2. START",RANK(Y83,$Y$17:$Y$116,0),IF(S83="RO2_2. START",RANK(Z83,$Z$17:$Z$116,0),IF(S83="RO1_2. START",RANK(AA83,$AA$17:$AA$116,0),IF(S83="RO-V_2. START",RANK(AB83,$AB$17:$AB$116,0),IF(S83="RO-Z_2. START",RANK(AC83,$AC$17:$AC$116,0),""))))))))))))</f>
        <v>4</v>
      </c>
      <c r="J83" s="107" t="str">
        <f>IF('Startovní listina'!H85="","",'Startovní listina'!H85)</f>
        <v>2. START</v>
      </c>
      <c r="K83" s="112" t="str">
        <f>IF('Startovní listina'!I85="","",'Startovní listina'!I85)</f>
        <v>Sandra Vonderstein (D)</v>
      </c>
      <c r="L83" s="113"/>
      <c r="M83" s="167"/>
      <c r="N83" s="172" t="str">
        <f>IF(J83="1. START",SUMIF($R$17:$R$116,R83,$F$17:$F$116),"")</f>
        <v/>
      </c>
      <c r="O83" s="173" t="str">
        <f>IF(J83="1. START",SUMIF($R$17:$R$116,R83,$G$17:$G$116),"")</f>
        <v/>
      </c>
      <c r="P83" s="174" t="str">
        <f>IF(N83="","",IF(E83="RO3",RANK(AE83,$AE$17:$AE$116,0),IF(E83="RO2",RANK(AF83,$AF$17:$AF$116,0),IF(E83="RO1",RANK(AG83,$AG$17:$AG$116,0),IF(E83="RO-Z",RANK(AI83,$AI$17:$AI$116,0),IF(E83="RO-V",RANK(AH83,$AH$17:$AH$116,0),""))))))</f>
        <v/>
      </c>
      <c r="R83" s="22" t="str">
        <f t="shared" si="50"/>
        <v>Míčová Michaela_Acey-Ducey Zip Zap_RO3</v>
      </c>
      <c r="S83" s="22" t="str">
        <f t="shared" si="51"/>
        <v>RO3_2. START</v>
      </c>
      <c r="T83" s="22" t="str">
        <f t="shared" si="34"/>
        <v/>
      </c>
      <c r="U83" s="22" t="str">
        <f t="shared" si="35"/>
        <v/>
      </c>
      <c r="V83" s="22" t="str">
        <f t="shared" si="36"/>
        <v/>
      </c>
      <c r="W83" s="22" t="str">
        <f t="shared" si="37"/>
        <v/>
      </c>
      <c r="X83" s="22" t="str">
        <f t="shared" si="38"/>
        <v/>
      </c>
      <c r="Y83" s="22">
        <f t="shared" si="39"/>
        <v>96.998278935185184</v>
      </c>
      <c r="Z83" s="22" t="str">
        <f t="shared" si="40"/>
        <v/>
      </c>
      <c r="AA83" s="22" t="str">
        <f t="shared" si="41"/>
        <v/>
      </c>
      <c r="AB83" s="22" t="str">
        <f t="shared" si="42"/>
        <v/>
      </c>
      <c r="AC83" s="22" t="str">
        <f t="shared" si="43"/>
        <v/>
      </c>
      <c r="AD83" s="98">
        <f t="shared" si="44"/>
        <v>96.998278935185184</v>
      </c>
      <c r="AE83" s="22" t="str">
        <f t="shared" si="45"/>
        <v/>
      </c>
      <c r="AF83" s="22" t="str">
        <f t="shared" si="46"/>
        <v/>
      </c>
      <c r="AG83" s="22" t="str">
        <f t="shared" si="47"/>
        <v/>
      </c>
      <c r="AH83" s="22" t="str">
        <f t="shared" si="48"/>
        <v/>
      </c>
      <c r="AI83" s="22" t="str">
        <f t="shared" si="49"/>
        <v/>
      </c>
    </row>
    <row r="84" spans="1:35" x14ac:dyDescent="0.35">
      <c r="A84" s="38" t="str">
        <f>IF('Startovní listina'!A77="","",'Startovní listina'!A77)</f>
        <v>61</v>
      </c>
      <c r="B84" s="39" t="str">
        <f>IF('Startovní listina'!B86="","",'Startovní listina'!B86)</f>
        <v>Koubková Sabina</v>
      </c>
      <c r="C84" s="39" t="str">
        <f>IF('Startovní listina'!D86="","",'Startovní listina'!D86)</f>
        <v>Faroth Hvězda Els</v>
      </c>
      <c r="D84" s="39" t="str">
        <f>IF('Startovní listina'!E86="","",'Startovní listina'!E86)</f>
        <v>BOC</v>
      </c>
      <c r="E84" s="63" t="str">
        <f>IF('Startovní listina'!F86="","",'Startovní listina'!F86)</f>
        <v>RO3</v>
      </c>
      <c r="F84" s="130">
        <v>96</v>
      </c>
      <c r="G84" s="131">
        <v>2.0471064814814813E-3</v>
      </c>
      <c r="H84" s="64" t="str">
        <f>IF(F84="","",IF(F84&gt;=90,"V",IF(F84&gt;=80,"VD",IF(F84&gt;=70,"D",IF(F84&gt;=60,"OB","NEOB")))))</f>
        <v>V</v>
      </c>
      <c r="I84" s="39">
        <f>IF($I$10="Celkové",IF(F84="","",RANK(AD84,$AD$17:$AD$116,0)),IF(F84="","",IF(S84="RO3_1. START",RANK(T84,$T$17:$T$116,0),IF(S84="RO2_1. START",RANK(U84,$U$17:$U$116,0),IF(S84="RO1_1. START",RANK(V84,$V$17:$V$116,0),IF(S84="RO-V_1. START",RANK(W84,$W$17:$W$116,0),IF(S84="RO-Z_1. START",RANK(X84,$X$17:$X$116,0),IF(S84="RO3_2. START",RANK(Y84,$Y$17:$Y$116,0),IF(S84="RO2_2. START",RANK(Z84,$Z$17:$Z$116,0),IF(S84="RO1_2. START",RANK(AA84,$AA$17:$AA$116,0),IF(S84="RO-V_2. START",RANK(AB84,$AB$17:$AB$116,0),IF(S84="RO-Z_2. START",RANK(AC84,$AC$17:$AC$116,0),""))))))))))))</f>
        <v>5</v>
      </c>
      <c r="J84" s="107" t="str">
        <f>IF('Startovní listina'!H86="","",'Startovní listina'!H86)</f>
        <v>2. START</v>
      </c>
      <c r="K84" s="112" t="str">
        <f>IF('Startovní listina'!I86="","",'Startovní listina'!I86)</f>
        <v>Sandra Vonderstein (D)</v>
      </c>
      <c r="L84" s="113"/>
      <c r="M84" s="167"/>
      <c r="N84" s="172" t="str">
        <f>IF(J84="1. START",SUMIF($R$17:$R$116,R84,$F$17:$F$116),"")</f>
        <v/>
      </c>
      <c r="O84" s="173" t="str">
        <f>IF(J84="1. START",SUMIF($R$17:$R$116,R84,$G$17:$G$116),"")</f>
        <v/>
      </c>
      <c r="P84" s="174" t="str">
        <f>IF(N84="","",IF(E84="RO3",RANK(AE84,$AE$17:$AE$116,0),IF(E84="RO2",RANK(AF84,$AF$17:$AF$116,0),IF(E84="RO1",RANK(AG84,$AG$17:$AG$116,0),IF(E84="RO-Z",RANK(AI84,$AI$17:$AI$116,0),IF(E84="RO-V",RANK(AH84,$AH$17:$AH$116,0),""))))))</f>
        <v/>
      </c>
      <c r="R84" s="22" t="str">
        <f t="shared" si="50"/>
        <v>Koubková Sabina_Faroth Hvězda Els_RO3</v>
      </c>
      <c r="S84" s="22" t="str">
        <f t="shared" si="51"/>
        <v>RO3_2. START</v>
      </c>
      <c r="T84" s="22" t="str">
        <f t="shared" si="34"/>
        <v/>
      </c>
      <c r="U84" s="22" t="str">
        <f t="shared" si="35"/>
        <v/>
      </c>
      <c r="V84" s="22" t="str">
        <f t="shared" si="36"/>
        <v/>
      </c>
      <c r="W84" s="22" t="str">
        <f t="shared" si="37"/>
        <v/>
      </c>
      <c r="X84" s="22" t="str">
        <f t="shared" si="38"/>
        <v/>
      </c>
      <c r="Y84" s="22">
        <f t="shared" si="39"/>
        <v>95.997952893518516</v>
      </c>
      <c r="Z84" s="22" t="str">
        <f t="shared" si="40"/>
        <v/>
      </c>
      <c r="AA84" s="22" t="str">
        <f t="shared" si="41"/>
        <v/>
      </c>
      <c r="AB84" s="22" t="str">
        <f t="shared" si="42"/>
        <v/>
      </c>
      <c r="AC84" s="22" t="str">
        <f t="shared" si="43"/>
        <v/>
      </c>
      <c r="AD84" s="98">
        <f t="shared" si="44"/>
        <v>95.997952893518516</v>
      </c>
      <c r="AE84" s="22" t="str">
        <f t="shared" si="45"/>
        <v/>
      </c>
      <c r="AF84" s="22" t="str">
        <f t="shared" si="46"/>
        <v/>
      </c>
      <c r="AG84" s="22" t="str">
        <f t="shared" si="47"/>
        <v/>
      </c>
      <c r="AH84" s="22" t="str">
        <f t="shared" si="48"/>
        <v/>
      </c>
      <c r="AI84" s="22" t="str">
        <f t="shared" si="49"/>
        <v/>
      </c>
    </row>
    <row r="85" spans="1:35" x14ac:dyDescent="0.35">
      <c r="A85" s="38" t="str">
        <f>IF('Startovní listina'!A43="","",'Startovní listina'!A43)</f>
        <v>27</v>
      </c>
      <c r="B85" s="39" t="str">
        <f>IF('Startovní listina'!B73="","",'Startovní listina'!B73)</f>
        <v>Smolíková Alena</v>
      </c>
      <c r="C85" s="39" t="str">
        <f>IF('Startovní listina'!D73="","",'Startovní listina'!D73)</f>
        <v>Freestyle FOX Royal Fellow</v>
      </c>
      <c r="D85" s="39" t="str">
        <f>IF('Startovní listina'!E73="","",'Startovní listina'!E73)</f>
        <v>BOC</v>
      </c>
      <c r="E85" s="63" t="str">
        <f>IF('Startovní listina'!F73="","",'Startovní listina'!F73)</f>
        <v>RO3</v>
      </c>
      <c r="F85" s="130">
        <v>95</v>
      </c>
      <c r="G85" s="131">
        <v>1.5718749999999999E-3</v>
      </c>
      <c r="H85" s="64" t="str">
        <f>IF(F85="","",IF(F85&gt;=90,"V",IF(F85&gt;=80,"VD",IF(F85&gt;=70,"D",IF(F85&gt;=60,"OB","NEOB")))))</f>
        <v>V</v>
      </c>
      <c r="I85" s="39">
        <f>IF($I$10="Celkové",IF(F85="","",RANK(AD85,$AD$17:$AD$116,0)),IF(F85="","",IF(S85="RO3_1. START",RANK(T85,$T$17:$T$116,0),IF(S85="RO2_1. START",RANK(U85,$U$17:$U$116,0),IF(S85="RO1_1. START",RANK(V85,$V$17:$V$116,0),IF(S85="RO-V_1. START",RANK(W85,$W$17:$W$116,0),IF(S85="RO-Z_1. START",RANK(X85,$X$17:$X$116,0),IF(S85="RO3_2. START",RANK(Y85,$Y$17:$Y$116,0),IF(S85="RO2_2. START",RANK(Z85,$Z$17:$Z$116,0),IF(S85="RO1_2. START",RANK(AA85,$AA$17:$AA$116,0),IF(S85="RO-V_2. START",RANK(AB85,$AB$17:$AB$116,0),IF(S85="RO-Z_2. START",RANK(AC85,$AC$17:$AC$116,0),""))))))))))))</f>
        <v>6</v>
      </c>
      <c r="J85" s="107" t="str">
        <f>IF('Startovní listina'!H73="","",'Startovní listina'!H73)</f>
        <v>2. START</v>
      </c>
      <c r="K85" s="112" t="str">
        <f>IF('Startovní listina'!I73="","",'Startovní listina'!I73)</f>
        <v>Sandra Vonderstein (D)</v>
      </c>
      <c r="L85" s="113"/>
      <c r="M85" s="167"/>
      <c r="N85" s="172" t="str">
        <f>IF(J85="1. START",SUMIF($R$17:$R$116,R85,$F$17:$F$116),"")</f>
        <v/>
      </c>
      <c r="O85" s="173" t="str">
        <f>IF(J85="1. START",SUMIF($R$17:$R$116,R85,$G$17:$G$116),"")</f>
        <v/>
      </c>
      <c r="P85" s="174" t="str">
        <f>IF(N85="","",IF(E85="RO3",RANK(AE85,$AE$17:$AE$116,0),IF(E85="RO2",RANK(AF85,$AF$17:$AF$116,0),IF(E85="RO1",RANK(AG85,$AG$17:$AG$116,0),IF(E85="RO-Z",RANK(AI85,$AI$17:$AI$116,0),IF(E85="RO-V",RANK(AH85,$AH$17:$AH$116,0),""))))))</f>
        <v/>
      </c>
      <c r="R85" s="22" t="str">
        <f t="shared" si="50"/>
        <v>Smolíková Alena_Freestyle FOX Royal Fellow_RO3</v>
      </c>
      <c r="S85" s="22" t="str">
        <f t="shared" si="51"/>
        <v>RO3_2. START</v>
      </c>
      <c r="T85" s="22" t="str">
        <f t="shared" si="34"/>
        <v/>
      </c>
      <c r="U85" s="22" t="str">
        <f t="shared" si="35"/>
        <v/>
      </c>
      <c r="V85" s="22" t="str">
        <f t="shared" si="36"/>
        <v/>
      </c>
      <c r="W85" s="22" t="str">
        <f t="shared" si="37"/>
        <v/>
      </c>
      <c r="X85" s="22" t="str">
        <f t="shared" si="38"/>
        <v/>
      </c>
      <c r="Y85" s="22">
        <f t="shared" si="39"/>
        <v>94.998428125000004</v>
      </c>
      <c r="Z85" s="22" t="str">
        <f t="shared" si="40"/>
        <v/>
      </c>
      <c r="AA85" s="22" t="str">
        <f t="shared" si="41"/>
        <v/>
      </c>
      <c r="AB85" s="22" t="str">
        <f t="shared" si="42"/>
        <v/>
      </c>
      <c r="AC85" s="22" t="str">
        <f t="shared" si="43"/>
        <v/>
      </c>
      <c r="AD85" s="98">
        <f t="shared" si="44"/>
        <v>94.998428125000004</v>
      </c>
      <c r="AE85" s="22" t="str">
        <f t="shared" si="45"/>
        <v/>
      </c>
      <c r="AF85" s="22" t="str">
        <f t="shared" si="46"/>
        <v/>
      </c>
      <c r="AG85" s="22" t="str">
        <f t="shared" si="47"/>
        <v/>
      </c>
      <c r="AH85" s="22" t="str">
        <f t="shared" si="48"/>
        <v/>
      </c>
      <c r="AI85" s="22" t="str">
        <f t="shared" si="49"/>
        <v/>
      </c>
    </row>
    <row r="86" spans="1:35" x14ac:dyDescent="0.35">
      <c r="A86" s="38" t="str">
        <f>IF('Startovní listina'!A63="","",'Startovní listina'!A63)</f>
        <v>47</v>
      </c>
      <c r="B86" s="39" t="str">
        <f>IF('Startovní listina'!B59="","",'Startovní listina'!B59)</f>
        <v>Richterová Ladislava</v>
      </c>
      <c r="C86" s="39" t="str">
        <f>IF('Startovní listina'!D59="","",'Startovní listina'!D59)</f>
        <v>Chérie Christiana Hola-Hopa</v>
      </c>
      <c r="D86" s="39" t="str">
        <f>IF('Startovní listina'!E59="","",'Startovní listina'!E59)</f>
        <v>BOC</v>
      </c>
      <c r="E86" s="63" t="str">
        <f>IF('Startovní listina'!F59="","",'Startovní listina'!F59)</f>
        <v>RO3</v>
      </c>
      <c r="F86" s="130">
        <v>95</v>
      </c>
      <c r="G86" s="131">
        <v>1.8422453703703706E-3</v>
      </c>
      <c r="H86" s="64" t="str">
        <f>IF(F86="","",IF(F86&gt;=90,"V",IF(F86&gt;=80,"VD",IF(F86&gt;=70,"D",IF(F86&gt;=60,"OB","NEOB")))))</f>
        <v>V</v>
      </c>
      <c r="I86" s="39">
        <f>IF($I$10="Celkové",IF(F86="","",RANK(AD86,$AD$17:$AD$116,0)),IF(F86="","",IF(S86="RO3_1. START",RANK(T86,$T$17:$T$116,0),IF(S86="RO2_1. START",RANK(U86,$U$17:$U$116,0),IF(S86="RO1_1. START",RANK(V86,$V$17:$V$116,0),IF(S86="RO-V_1. START",RANK(W86,$W$17:$W$116,0),IF(S86="RO-Z_1. START",RANK(X86,$X$17:$X$116,0),IF(S86="RO3_2. START",RANK(Y86,$Y$17:$Y$116,0),IF(S86="RO2_2. START",RANK(Z86,$Z$17:$Z$116,0),IF(S86="RO1_2. START",RANK(AA86,$AA$17:$AA$116,0),IF(S86="RO-V_2. START",RANK(AB86,$AB$17:$AB$116,0),IF(S86="RO-Z_2. START",RANK(AC86,$AC$17:$AC$116,0),""))))))))))))</f>
        <v>7</v>
      </c>
      <c r="J86" s="107" t="str">
        <f>IF('Startovní listina'!H59="","",'Startovní listina'!H59)</f>
        <v>2. START</v>
      </c>
      <c r="K86" s="112" t="str">
        <f>IF('Startovní listina'!I59="","",'Startovní listina'!I59)</f>
        <v>Sandra Vonderstein (D)</v>
      </c>
      <c r="L86" s="113"/>
      <c r="M86" s="167"/>
      <c r="N86" s="172" t="str">
        <f>IF(J86="1. START",SUMIF($R$17:$R$116,R86,$F$17:$F$116),"")</f>
        <v/>
      </c>
      <c r="O86" s="173" t="str">
        <f>IF(J86="1. START",SUMIF($R$17:$R$116,R86,$G$17:$G$116),"")</f>
        <v/>
      </c>
      <c r="P86" s="174" t="str">
        <f>IF(N86="","",IF(E86="RO3",RANK(AE86,$AE$17:$AE$116,0),IF(E86="RO2",RANK(AF86,$AF$17:$AF$116,0),IF(E86="RO1",RANK(AG86,$AG$17:$AG$116,0),IF(E86="RO-Z",RANK(AI86,$AI$17:$AI$116,0),IF(E86="RO-V",RANK(AH86,$AH$17:$AH$116,0),""))))))</f>
        <v/>
      </c>
      <c r="R86" s="22" t="str">
        <f t="shared" si="50"/>
        <v>Richterová Ladislava_Chérie Christiana Hola-Hopa_RO3</v>
      </c>
      <c r="S86" s="22" t="str">
        <f t="shared" si="51"/>
        <v>RO3_2. START</v>
      </c>
      <c r="T86" s="22" t="str">
        <f t="shared" si="34"/>
        <v/>
      </c>
      <c r="U86" s="22" t="str">
        <f t="shared" si="35"/>
        <v/>
      </c>
      <c r="V86" s="22" t="str">
        <f t="shared" si="36"/>
        <v/>
      </c>
      <c r="W86" s="22" t="str">
        <f t="shared" si="37"/>
        <v/>
      </c>
      <c r="X86" s="22" t="str">
        <f t="shared" si="38"/>
        <v/>
      </c>
      <c r="Y86" s="22">
        <f t="shared" si="39"/>
        <v>94.998157754629631</v>
      </c>
      <c r="Z86" s="22" t="str">
        <f t="shared" si="40"/>
        <v/>
      </c>
      <c r="AA86" s="22" t="str">
        <f t="shared" si="41"/>
        <v/>
      </c>
      <c r="AB86" s="22" t="str">
        <f t="shared" si="42"/>
        <v/>
      </c>
      <c r="AC86" s="22" t="str">
        <f t="shared" si="43"/>
        <v/>
      </c>
      <c r="AD86" s="98">
        <f t="shared" si="44"/>
        <v>94.998157754629631</v>
      </c>
      <c r="AE86" s="22" t="str">
        <f t="shared" si="45"/>
        <v/>
      </c>
      <c r="AF86" s="22" t="str">
        <f t="shared" si="46"/>
        <v/>
      </c>
      <c r="AG86" s="22" t="str">
        <f t="shared" si="47"/>
        <v/>
      </c>
      <c r="AH86" s="22" t="str">
        <f t="shared" si="48"/>
        <v/>
      </c>
      <c r="AI86" s="22" t="str">
        <f t="shared" si="49"/>
        <v/>
      </c>
    </row>
    <row r="87" spans="1:35" x14ac:dyDescent="0.35">
      <c r="A87" s="38" t="str">
        <f>IF('Startovní listina'!A27="","",'Startovní listina'!A27)</f>
        <v>11</v>
      </c>
      <c r="B87" s="39" t="str">
        <f>IF('Startovní listina'!B78="","",'Startovní listina'!B78)</f>
        <v>Pech Richard</v>
      </c>
      <c r="C87" s="39" t="str">
        <f>IF('Startovní listina'!D78="","",'Startovní listina'!D78)</f>
        <v>Orina z Labského přívozu</v>
      </c>
      <c r="D87" s="39" t="str">
        <f>IF('Startovní listina'!E78="","",'Startovní listina'!E78)</f>
        <v>BOM</v>
      </c>
      <c r="E87" s="63" t="str">
        <f>IF('Startovní listina'!F78="","",'Startovní listina'!F78)</f>
        <v>RO3</v>
      </c>
      <c r="F87" s="130">
        <v>95</v>
      </c>
      <c r="G87" s="131">
        <v>2.054861111111111E-3</v>
      </c>
      <c r="H87" s="64" t="str">
        <f>IF(F87="","",IF(F87&gt;=90,"V",IF(F87&gt;=80,"VD",IF(F87&gt;=70,"D",IF(F87&gt;=60,"OB","NEOB")))))</f>
        <v>V</v>
      </c>
      <c r="I87" s="39">
        <f>IF($I$10="Celkové",IF(F87="","",RANK(AD87,$AD$17:$AD$116,0)),IF(F87="","",IF(S87="RO3_1. START",RANK(T87,$T$17:$T$116,0),IF(S87="RO2_1. START",RANK(U87,$U$17:$U$116,0),IF(S87="RO1_1. START",RANK(V87,$V$17:$V$116,0),IF(S87="RO-V_1. START",RANK(W87,$W$17:$W$116,0),IF(S87="RO-Z_1. START",RANK(X87,$X$17:$X$116,0),IF(S87="RO3_2. START",RANK(Y87,$Y$17:$Y$116,0),IF(S87="RO2_2. START",RANK(Z87,$Z$17:$Z$116,0),IF(S87="RO1_2. START",RANK(AA87,$AA$17:$AA$116,0),IF(S87="RO-V_2. START",RANK(AB87,$AB$17:$AB$116,0),IF(S87="RO-Z_2. START",RANK(AC87,$AC$17:$AC$116,0),""))))))))))))</f>
        <v>8</v>
      </c>
      <c r="J87" s="107" t="str">
        <f>IF('Startovní listina'!H78="","",'Startovní listina'!H78)</f>
        <v>2. START</v>
      </c>
      <c r="K87" s="112" t="str">
        <f>IF('Startovní listina'!I78="","",'Startovní listina'!I78)</f>
        <v>Sandra Vonderstein (D)</v>
      </c>
      <c r="L87" s="113"/>
      <c r="M87" s="167"/>
      <c r="N87" s="172" t="str">
        <f>IF(J87="1. START",SUMIF($R$17:$R$116,R87,$F$17:$F$116),"")</f>
        <v/>
      </c>
      <c r="O87" s="173" t="str">
        <f>IF(J87="1. START",SUMIF($R$17:$R$116,R87,$G$17:$G$116),"")</f>
        <v/>
      </c>
      <c r="P87" s="174" t="str">
        <f>IF(N87="","",IF(E87="RO3",RANK(AE87,$AE$17:$AE$116,0),IF(E87="RO2",RANK(AF87,$AF$17:$AF$116,0),IF(E87="RO1",RANK(AG87,$AG$17:$AG$116,0),IF(E87="RO-Z",RANK(AI87,$AI$17:$AI$116,0),IF(E87="RO-V",RANK(AH87,$AH$17:$AH$116,0),""))))))</f>
        <v/>
      </c>
      <c r="R87" s="22" t="str">
        <f t="shared" si="50"/>
        <v>Pech Richard_Orina z Labského přívozu_RO3</v>
      </c>
      <c r="S87" s="22" t="str">
        <f t="shared" si="51"/>
        <v>RO3_2. START</v>
      </c>
      <c r="T87" s="22" t="str">
        <f t="shared" si="34"/>
        <v/>
      </c>
      <c r="U87" s="22" t="str">
        <f t="shared" si="35"/>
        <v/>
      </c>
      <c r="V87" s="22" t="str">
        <f t="shared" si="36"/>
        <v/>
      </c>
      <c r="W87" s="22" t="str">
        <f t="shared" si="37"/>
        <v/>
      </c>
      <c r="X87" s="22" t="str">
        <f t="shared" si="38"/>
        <v/>
      </c>
      <c r="Y87" s="22">
        <f t="shared" si="39"/>
        <v>94.997945138888895</v>
      </c>
      <c r="Z87" s="22" t="str">
        <f t="shared" si="40"/>
        <v/>
      </c>
      <c r="AA87" s="22" t="str">
        <f t="shared" si="41"/>
        <v/>
      </c>
      <c r="AB87" s="22" t="str">
        <f t="shared" si="42"/>
        <v/>
      </c>
      <c r="AC87" s="22" t="str">
        <f t="shared" si="43"/>
        <v/>
      </c>
      <c r="AD87" s="98">
        <f t="shared" si="44"/>
        <v>94.997945138888895</v>
      </c>
      <c r="AE87" s="22" t="str">
        <f t="shared" si="45"/>
        <v/>
      </c>
      <c r="AF87" s="22" t="str">
        <f t="shared" si="46"/>
        <v/>
      </c>
      <c r="AG87" s="22" t="str">
        <f t="shared" si="47"/>
        <v/>
      </c>
      <c r="AH87" s="22" t="str">
        <f t="shared" si="48"/>
        <v/>
      </c>
      <c r="AI87" s="22" t="str">
        <f t="shared" si="49"/>
        <v/>
      </c>
    </row>
    <row r="88" spans="1:35" x14ac:dyDescent="0.35">
      <c r="A88" s="38" t="str">
        <f>IF('Startovní listina'!A64="","",'Startovní listina'!A64)</f>
        <v>48</v>
      </c>
      <c r="B88" s="39" t="str">
        <f>IF('Startovní listina'!B57="","",'Startovní listina'!B57)</f>
        <v>Pech Richard</v>
      </c>
      <c r="C88" s="39" t="str">
        <f>IF('Startovní listina'!D57="","",'Startovní listina'!D57)</f>
        <v>Balance Axarzen</v>
      </c>
      <c r="D88" s="39" t="str">
        <f>IF('Startovní listina'!E57="","",'Startovní listina'!E57)</f>
        <v>BOM</v>
      </c>
      <c r="E88" s="63" t="str">
        <f>IF('Startovní listina'!F57="","",'Startovní listina'!F57)</f>
        <v>RO3</v>
      </c>
      <c r="F88" s="130">
        <v>95</v>
      </c>
      <c r="G88" s="131">
        <v>2.0837962962962963E-3</v>
      </c>
      <c r="H88" s="64" t="str">
        <f>IF(F88="","",IF(F88&gt;=90,"V",IF(F88&gt;=80,"VD",IF(F88&gt;=70,"D",IF(F88&gt;=60,"OB","NEOB")))))</f>
        <v>V</v>
      </c>
      <c r="I88" s="39">
        <f>IF($I$10="Celkové",IF(F88="","",RANK(AD88,$AD$17:$AD$116,0)),IF(F88="","",IF(S88="RO3_1. START",RANK(T88,$T$17:$T$116,0),IF(S88="RO2_1. START",RANK(U88,$U$17:$U$116,0),IF(S88="RO1_1. START",RANK(V88,$V$17:$V$116,0),IF(S88="RO-V_1. START",RANK(W88,$W$17:$W$116,0),IF(S88="RO-Z_1. START",RANK(X88,$X$17:$X$116,0),IF(S88="RO3_2. START",RANK(Y88,$Y$17:$Y$116,0),IF(S88="RO2_2. START",RANK(Z88,$Z$17:$Z$116,0),IF(S88="RO1_2. START",RANK(AA88,$AA$17:$AA$116,0),IF(S88="RO-V_2. START",RANK(AB88,$AB$17:$AB$116,0),IF(S88="RO-Z_2. START",RANK(AC88,$AC$17:$AC$116,0),""))))))))))))</f>
        <v>9</v>
      </c>
      <c r="J88" s="107" t="str">
        <f>IF('Startovní listina'!H57="","",'Startovní listina'!H57)</f>
        <v>2. START</v>
      </c>
      <c r="K88" s="112" t="str">
        <f>IF('Startovní listina'!I57="","",'Startovní listina'!I57)</f>
        <v>Sandra Vonderstein (D)</v>
      </c>
      <c r="L88" s="113"/>
      <c r="M88" s="167"/>
      <c r="N88" s="172" t="str">
        <f>IF(J88="1. START",SUMIF($R$17:$R$116,R88,$F$17:$F$116),"")</f>
        <v/>
      </c>
      <c r="O88" s="173" t="str">
        <f>IF(J88="1. START",SUMIF($R$17:$R$116,R88,$G$17:$G$116),"")</f>
        <v/>
      </c>
      <c r="P88" s="174" t="str">
        <f>IF(N88="","",IF(E88="RO3",RANK(AE88,$AE$17:$AE$116,0),IF(E88="RO2",RANK(AF88,$AF$17:$AF$116,0),IF(E88="RO1",RANK(AG88,$AG$17:$AG$116,0),IF(E88="RO-Z",RANK(AI88,$AI$17:$AI$116,0),IF(E88="RO-V",RANK(AH88,$AH$17:$AH$116,0),""))))))</f>
        <v/>
      </c>
      <c r="R88" s="22" t="str">
        <f t="shared" si="50"/>
        <v>Pech Richard_Balance Axarzen_RO3</v>
      </c>
      <c r="S88" s="22" t="str">
        <f t="shared" si="51"/>
        <v>RO3_2. START</v>
      </c>
      <c r="T88" s="22" t="str">
        <f t="shared" si="34"/>
        <v/>
      </c>
      <c r="U88" s="22" t="str">
        <f t="shared" si="35"/>
        <v/>
      </c>
      <c r="V88" s="22" t="str">
        <f t="shared" si="36"/>
        <v/>
      </c>
      <c r="W88" s="22" t="str">
        <f t="shared" si="37"/>
        <v/>
      </c>
      <c r="X88" s="22" t="str">
        <f t="shared" si="38"/>
        <v/>
      </c>
      <c r="Y88" s="22">
        <f t="shared" si="39"/>
        <v>94.99791620370371</v>
      </c>
      <c r="Z88" s="22" t="str">
        <f t="shared" si="40"/>
        <v/>
      </c>
      <c r="AA88" s="22" t="str">
        <f t="shared" si="41"/>
        <v/>
      </c>
      <c r="AB88" s="22" t="str">
        <f t="shared" si="42"/>
        <v/>
      </c>
      <c r="AC88" s="22" t="str">
        <f t="shared" si="43"/>
        <v/>
      </c>
      <c r="AD88" s="98">
        <f t="shared" si="44"/>
        <v>94.99791620370371</v>
      </c>
      <c r="AE88" s="22" t="str">
        <f t="shared" si="45"/>
        <v/>
      </c>
      <c r="AF88" s="22" t="str">
        <f t="shared" si="46"/>
        <v/>
      </c>
      <c r="AG88" s="22" t="str">
        <f t="shared" si="47"/>
        <v/>
      </c>
      <c r="AH88" s="22" t="str">
        <f t="shared" si="48"/>
        <v/>
      </c>
      <c r="AI88" s="22" t="str">
        <f t="shared" si="49"/>
        <v/>
      </c>
    </row>
    <row r="89" spans="1:35" x14ac:dyDescent="0.35">
      <c r="A89" s="38" t="str">
        <f>IF('Startovní listina'!A31="","",'Startovní listina'!A31)</f>
        <v>15</v>
      </c>
      <c r="B89" s="39" t="str">
        <f>IF('Startovní listina'!B76="","",'Startovní listina'!B76)</f>
        <v>Nowak Mária</v>
      </c>
      <c r="C89" s="39" t="str">
        <f>IF('Startovní listina'!D76="","",'Startovní listina'!D76)</f>
        <v>Enzo ze Skučáku</v>
      </c>
      <c r="D89" s="39" t="str">
        <f>IF('Startovní listina'!E76="","",'Startovní listina'!E76)</f>
        <v>BOC</v>
      </c>
      <c r="E89" s="63" t="str">
        <f>IF('Startovní listina'!F76="","",'Startovní listina'!F76)</f>
        <v>RO3</v>
      </c>
      <c r="F89" s="130">
        <v>94</v>
      </c>
      <c r="G89" s="131">
        <v>1.8447916666666665E-3</v>
      </c>
      <c r="H89" s="64" t="str">
        <f>IF(F89="","",IF(F89&gt;=90,"V",IF(F89&gt;=80,"VD",IF(F89&gt;=70,"D",IF(F89&gt;=60,"OB","NEOB")))))</f>
        <v>V</v>
      </c>
      <c r="I89" s="39">
        <f>IF($I$10="Celkové",IF(F89="","",RANK(AD89,$AD$17:$AD$116,0)),IF(F89="","",IF(S89="RO3_1. START",RANK(T89,$T$17:$T$116,0),IF(S89="RO2_1. START",RANK(U89,$U$17:$U$116,0),IF(S89="RO1_1. START",RANK(V89,$V$17:$V$116,0),IF(S89="RO-V_1. START",RANK(W89,$W$17:$W$116,0),IF(S89="RO-Z_1. START",RANK(X89,$X$17:$X$116,0),IF(S89="RO3_2. START",RANK(Y89,$Y$17:$Y$116,0),IF(S89="RO2_2. START",RANK(Z89,$Z$17:$Z$116,0),IF(S89="RO1_2. START",RANK(AA89,$AA$17:$AA$116,0),IF(S89="RO-V_2. START",RANK(AB89,$AB$17:$AB$116,0),IF(S89="RO-Z_2. START",RANK(AC89,$AC$17:$AC$116,0),""))))))))))))</f>
        <v>10</v>
      </c>
      <c r="J89" s="107" t="str">
        <f>IF('Startovní listina'!H76="","",'Startovní listina'!H76)</f>
        <v>2. START</v>
      </c>
      <c r="K89" s="112" t="str">
        <f>IF('Startovní listina'!I76="","",'Startovní listina'!I76)</f>
        <v>Sandra Vonderstein (D)</v>
      </c>
      <c r="L89" s="113"/>
      <c r="M89" s="167"/>
      <c r="N89" s="172" t="str">
        <f>IF(J89="1. START",SUMIF($R$17:$R$116,R89,$F$17:$F$116),"")</f>
        <v/>
      </c>
      <c r="O89" s="173" t="str">
        <f>IF(J89="1. START",SUMIF($R$17:$R$116,R89,$G$17:$G$116),"")</f>
        <v/>
      </c>
      <c r="P89" s="174" t="str">
        <f>IF(N89="","",IF(E89="RO3",RANK(AE89,$AE$17:$AE$116,0),IF(E89="RO2",RANK(AF89,$AF$17:$AF$116,0),IF(E89="RO1",RANK(AG89,$AG$17:$AG$116,0),IF(E89="RO-Z",RANK(AI89,$AI$17:$AI$116,0),IF(E89="RO-V",RANK(AH89,$AH$17:$AH$116,0),""))))))</f>
        <v/>
      </c>
      <c r="R89" s="22" t="str">
        <f t="shared" si="50"/>
        <v>Nowak Mária_Enzo ze Skučáku_RO3</v>
      </c>
      <c r="S89" s="22" t="str">
        <f t="shared" si="51"/>
        <v>RO3_2. START</v>
      </c>
      <c r="T89" s="22" t="str">
        <f t="shared" si="34"/>
        <v/>
      </c>
      <c r="U89" s="22" t="str">
        <f t="shared" si="35"/>
        <v/>
      </c>
      <c r="V89" s="22" t="str">
        <f t="shared" si="36"/>
        <v/>
      </c>
      <c r="W89" s="22" t="str">
        <f t="shared" si="37"/>
        <v/>
      </c>
      <c r="X89" s="22" t="str">
        <f t="shared" si="38"/>
        <v/>
      </c>
      <c r="Y89" s="22">
        <f t="shared" si="39"/>
        <v>93.99815520833333</v>
      </c>
      <c r="Z89" s="22" t="str">
        <f t="shared" si="40"/>
        <v/>
      </c>
      <c r="AA89" s="22" t="str">
        <f t="shared" si="41"/>
        <v/>
      </c>
      <c r="AB89" s="22" t="str">
        <f t="shared" si="42"/>
        <v/>
      </c>
      <c r="AC89" s="22" t="str">
        <f t="shared" si="43"/>
        <v/>
      </c>
      <c r="AD89" s="98">
        <f t="shared" si="44"/>
        <v>93.99815520833333</v>
      </c>
      <c r="AE89" s="22" t="str">
        <f t="shared" si="45"/>
        <v/>
      </c>
      <c r="AF89" s="22" t="str">
        <f t="shared" si="46"/>
        <v/>
      </c>
      <c r="AG89" s="22" t="str">
        <f t="shared" si="47"/>
        <v/>
      </c>
      <c r="AH89" s="22" t="str">
        <f t="shared" si="48"/>
        <v/>
      </c>
      <c r="AI89" s="22" t="str">
        <f t="shared" si="49"/>
        <v/>
      </c>
    </row>
    <row r="90" spans="1:35" x14ac:dyDescent="0.35">
      <c r="A90" s="38" t="str">
        <f>IF('Startovní listina'!A23="","",'Startovní listina'!A23)</f>
        <v>7</v>
      </c>
      <c r="B90" s="39" t="str">
        <f>IF('Startovní listina'!B71="","",'Startovní listina'!B71)</f>
        <v>Kadeřábková Pavla</v>
      </c>
      <c r="C90" s="39" t="str">
        <f>IF('Startovní listina'!D71="","",'Startovní listina'!D71)</f>
        <v>Arvika Nella Belavia</v>
      </c>
      <c r="D90" s="39" t="str">
        <f>IF('Startovní listina'!E71="","",'Startovní listina'!E71)</f>
        <v>CSP</v>
      </c>
      <c r="E90" s="63" t="str">
        <f>IF('Startovní listina'!F71="","",'Startovní listina'!F71)</f>
        <v>RO3</v>
      </c>
      <c r="F90" s="130">
        <v>94</v>
      </c>
      <c r="G90" s="131">
        <v>1.9166666666666666E-3</v>
      </c>
      <c r="H90" s="64" t="str">
        <f>IF(F90="","",IF(F90&gt;=90,"V",IF(F90&gt;=80,"VD",IF(F90&gt;=70,"D",IF(F90&gt;=60,"OB","NEOB")))))</f>
        <v>V</v>
      </c>
      <c r="I90" s="39">
        <f>IF($I$10="Celkové",IF(F90="","",RANK(AD90,$AD$17:$AD$116,0)),IF(F90="","",IF(S90="RO3_1. START",RANK(T90,$T$17:$T$116,0),IF(S90="RO2_1. START",RANK(U90,$U$17:$U$116,0),IF(S90="RO1_1. START",RANK(V90,$V$17:$V$116,0),IF(S90="RO-V_1. START",RANK(W90,$W$17:$W$116,0),IF(S90="RO-Z_1. START",RANK(X90,$X$17:$X$116,0),IF(S90="RO3_2. START",RANK(Y90,$Y$17:$Y$116,0),IF(S90="RO2_2. START",RANK(Z90,$Z$17:$Z$116,0),IF(S90="RO1_2. START",RANK(AA90,$AA$17:$AA$116,0),IF(S90="RO-V_2. START",RANK(AB90,$AB$17:$AB$116,0),IF(S90="RO-Z_2. START",RANK(AC90,$AC$17:$AC$116,0),""))))))))))))</f>
        <v>11</v>
      </c>
      <c r="J90" s="107" t="str">
        <f>IF('Startovní listina'!H71="","",'Startovní listina'!H71)</f>
        <v>2. START</v>
      </c>
      <c r="K90" s="112" t="str">
        <f>IF('Startovní listina'!I71="","",'Startovní listina'!I71)</f>
        <v>Sandra Vonderstein (D)</v>
      </c>
      <c r="L90" s="113"/>
      <c r="M90" s="167"/>
      <c r="N90" s="172" t="str">
        <f>IF(J90="1. START",SUMIF($R$17:$R$116,R90,$F$17:$F$116),"")</f>
        <v/>
      </c>
      <c r="O90" s="173" t="str">
        <f>IF(J90="1. START",SUMIF($R$17:$R$116,R90,$G$17:$G$116),"")</f>
        <v/>
      </c>
      <c r="P90" s="174" t="str">
        <f>IF(N90="","",IF(E90="RO3",RANK(AE90,$AE$17:$AE$116,0),IF(E90="RO2",RANK(AF90,$AF$17:$AF$116,0),IF(E90="RO1",RANK(AG90,$AG$17:$AG$116,0),IF(E90="RO-Z",RANK(AI90,$AI$17:$AI$116,0),IF(E90="RO-V",RANK(AH90,$AH$17:$AH$116,0),""))))))</f>
        <v/>
      </c>
      <c r="R90" s="22" t="str">
        <f t="shared" si="50"/>
        <v>Kadeřábková Pavla_Arvika Nella Belavia_RO3</v>
      </c>
      <c r="S90" s="22" t="str">
        <f t="shared" si="51"/>
        <v>RO3_2. START</v>
      </c>
      <c r="T90" s="22" t="str">
        <f t="shared" si="34"/>
        <v/>
      </c>
      <c r="U90" s="22" t="str">
        <f t="shared" si="35"/>
        <v/>
      </c>
      <c r="V90" s="22" t="str">
        <f t="shared" si="36"/>
        <v/>
      </c>
      <c r="W90" s="22" t="str">
        <f t="shared" si="37"/>
        <v/>
      </c>
      <c r="X90" s="22" t="str">
        <f t="shared" si="38"/>
        <v/>
      </c>
      <c r="Y90" s="22">
        <f t="shared" si="39"/>
        <v>93.998083333333327</v>
      </c>
      <c r="Z90" s="22" t="str">
        <f t="shared" si="40"/>
        <v/>
      </c>
      <c r="AA90" s="22" t="str">
        <f t="shared" si="41"/>
        <v/>
      </c>
      <c r="AB90" s="22" t="str">
        <f t="shared" si="42"/>
        <v/>
      </c>
      <c r="AC90" s="22" t="str">
        <f t="shared" si="43"/>
        <v/>
      </c>
      <c r="AD90" s="98">
        <f t="shared" si="44"/>
        <v>93.998083333333327</v>
      </c>
      <c r="AE90" s="22" t="str">
        <f t="shared" si="45"/>
        <v/>
      </c>
      <c r="AF90" s="22" t="str">
        <f t="shared" si="46"/>
        <v/>
      </c>
      <c r="AG90" s="22" t="str">
        <f t="shared" si="47"/>
        <v/>
      </c>
      <c r="AH90" s="22" t="str">
        <f t="shared" si="48"/>
        <v/>
      </c>
      <c r="AI90" s="22" t="str">
        <f t="shared" si="49"/>
        <v/>
      </c>
    </row>
    <row r="91" spans="1:35" x14ac:dyDescent="0.35">
      <c r="A91" s="38" t="str">
        <f>IF('Startovní listina'!A40="","",'Startovní listina'!A40)</f>
        <v>24</v>
      </c>
      <c r="B91" s="39" t="str">
        <f>IF('Startovní listina'!B80="","",'Startovní listina'!B80)</f>
        <v>Kubešová Božena</v>
      </c>
      <c r="C91" s="39" t="str">
        <f>IF('Startovní listina'!D80="","",'Startovní listina'!D80)</f>
        <v xml:space="preserve">Sára </v>
      </c>
      <c r="D91" s="39" t="str">
        <f>IF('Startovní listina'!E80="","",'Startovní listina'!E80)</f>
        <v>MIX</v>
      </c>
      <c r="E91" s="63" t="str">
        <f>IF('Startovní listina'!F80="","",'Startovní listina'!F80)</f>
        <v>RO3</v>
      </c>
      <c r="F91" s="130">
        <v>94</v>
      </c>
      <c r="G91" s="131">
        <v>2.1446759259259262E-3</v>
      </c>
      <c r="H91" s="64" t="str">
        <f>IF(F91="","",IF(F91&gt;=90,"V",IF(F91&gt;=80,"VD",IF(F91&gt;=70,"D",IF(F91&gt;=60,"OB","NEOB")))))</f>
        <v>V</v>
      </c>
      <c r="I91" s="39">
        <f>IF($I$10="Celkové",IF(F91="","",RANK(AD91,$AD$17:$AD$116,0)),IF(F91="","",IF(S91="RO3_1. START",RANK(T91,$T$17:$T$116,0),IF(S91="RO2_1. START",RANK(U91,$U$17:$U$116,0),IF(S91="RO1_1. START",RANK(V91,$V$17:$V$116,0),IF(S91="RO-V_1. START",RANK(W91,$W$17:$W$116,0),IF(S91="RO-Z_1. START",RANK(X91,$X$17:$X$116,0),IF(S91="RO3_2. START",RANK(Y91,$Y$17:$Y$116,0),IF(S91="RO2_2. START",RANK(Z91,$Z$17:$Z$116,0),IF(S91="RO1_2. START",RANK(AA91,$AA$17:$AA$116,0),IF(S91="RO-V_2. START",RANK(AB91,$AB$17:$AB$116,0),IF(S91="RO-Z_2. START",RANK(AC91,$AC$17:$AC$116,0),""))))))))))))</f>
        <v>12</v>
      </c>
      <c r="J91" s="107" t="str">
        <f>IF('Startovní listina'!H80="","",'Startovní listina'!H80)</f>
        <v>2. START</v>
      </c>
      <c r="K91" s="112" t="str">
        <f>IF('Startovní listina'!I80="","",'Startovní listina'!I80)</f>
        <v>Sandra Vonderstein (D)</v>
      </c>
      <c r="L91" s="113"/>
      <c r="M91" s="167"/>
      <c r="N91" s="172" t="str">
        <f t="shared" ref="N81:N116" si="52">IF(J91="1. START",SUMIF($R$17:$R$116,R91,$F$17:$F$116),"")</f>
        <v/>
      </c>
      <c r="O91" s="173" t="str">
        <f t="shared" ref="O81:O116" si="53">IF(J91="1. START",SUMIF($R$17:$R$116,R91,$G$17:$G$116),"")</f>
        <v/>
      </c>
      <c r="P91" s="174" t="str">
        <f t="shared" ref="P81:P116" si="54">IF(N91="","",IF(E91="RO3",RANK(AE91,$AE$17:$AE$116,0),IF(E91="RO2",RANK(AF91,$AF$17:$AF$116,0),IF(E91="RO1",RANK(AG91,$AG$17:$AG$116,0),IF(E91="RO-Z",RANK(AI91,$AI$17:$AI$116,0),IF(E91="RO-V",RANK(AH91,$AH$17:$AH$116,0),""))))))</f>
        <v/>
      </c>
      <c r="R91" s="22" t="str">
        <f t="shared" si="50"/>
        <v>Kubešová Božena_Sára _RO3</v>
      </c>
      <c r="S91" s="22" t="str">
        <f t="shared" si="51"/>
        <v>RO3_2. START</v>
      </c>
      <c r="T91" s="22" t="str">
        <f t="shared" si="34"/>
        <v/>
      </c>
      <c r="U91" s="22" t="str">
        <f t="shared" si="35"/>
        <v/>
      </c>
      <c r="V91" s="22" t="str">
        <f t="shared" si="36"/>
        <v/>
      </c>
      <c r="W91" s="22" t="str">
        <f t="shared" si="37"/>
        <v/>
      </c>
      <c r="X91" s="22" t="str">
        <f t="shared" si="38"/>
        <v/>
      </c>
      <c r="Y91" s="22">
        <f t="shared" si="39"/>
        <v>93.997855324074081</v>
      </c>
      <c r="Z91" s="22" t="str">
        <f t="shared" si="40"/>
        <v/>
      </c>
      <c r="AA91" s="22" t="str">
        <f t="shared" si="41"/>
        <v/>
      </c>
      <c r="AB91" s="22" t="str">
        <f t="shared" si="42"/>
        <v/>
      </c>
      <c r="AC91" s="22" t="str">
        <f t="shared" si="43"/>
        <v/>
      </c>
      <c r="AD91" s="98">
        <f t="shared" si="44"/>
        <v>93.997855324074081</v>
      </c>
      <c r="AE91" s="22" t="str">
        <f t="shared" si="45"/>
        <v/>
      </c>
      <c r="AF91" s="22" t="str">
        <f t="shared" si="46"/>
        <v/>
      </c>
      <c r="AG91" s="22" t="str">
        <f t="shared" si="47"/>
        <v/>
      </c>
      <c r="AH91" s="22" t="str">
        <f t="shared" si="48"/>
        <v/>
      </c>
      <c r="AI91" s="22" t="str">
        <f t="shared" si="49"/>
        <v/>
      </c>
    </row>
    <row r="92" spans="1:35" x14ac:dyDescent="0.35">
      <c r="A92" s="38" t="str">
        <f>IF('Startovní listina'!A81="","",'Startovní listina'!A81)</f>
        <v>65</v>
      </c>
      <c r="B92" s="39" t="str">
        <f>IF('Startovní listina'!B54="","",'Startovní listina'!B54)</f>
        <v>Bezvodová Lucie</v>
      </c>
      <c r="C92" s="39" t="str">
        <f>IF('Startovní listina'!D54="","",'Startovní listina'!D54)</f>
        <v>Aisha Bella Fanneli</v>
      </c>
      <c r="D92" s="39" t="str">
        <f>IF('Startovní listina'!E54="","",'Startovní listina'!E54)</f>
        <v>BOC</v>
      </c>
      <c r="E92" s="63" t="str">
        <f>IF('Startovní listina'!F54="","",'Startovní listina'!F54)</f>
        <v>RO3</v>
      </c>
      <c r="F92" s="130">
        <v>94</v>
      </c>
      <c r="G92" s="131">
        <v>2.1601851851851851E-3</v>
      </c>
      <c r="H92" s="64" t="str">
        <f>IF(F92="","",IF(F92&gt;=90,"V",IF(F92&gt;=80,"VD",IF(F92&gt;=70,"D",IF(F92&gt;=60,"OB","NEOB")))))</f>
        <v>V</v>
      </c>
      <c r="I92" s="39">
        <f>IF($I$10="Celkové",IF(F92="","",RANK(AD92,$AD$17:$AD$116,0)),IF(F92="","",IF(S92="RO3_1. START",RANK(T92,$T$17:$T$116,0),IF(S92="RO2_1. START",RANK(U92,$U$17:$U$116,0),IF(S92="RO1_1. START",RANK(V92,$V$17:$V$116,0),IF(S92="RO-V_1. START",RANK(W92,$W$17:$W$116,0),IF(S92="RO-Z_1. START",RANK(X92,$X$17:$X$116,0),IF(S92="RO3_2. START",RANK(Y92,$Y$17:$Y$116,0),IF(S92="RO2_2. START",RANK(Z92,$Z$17:$Z$116,0),IF(S92="RO1_2. START",RANK(AA92,$AA$17:$AA$116,0),IF(S92="RO-V_2. START",RANK(AB92,$AB$17:$AB$116,0),IF(S92="RO-Z_2. START",RANK(AC92,$AC$17:$AC$116,0),""))))))))))))</f>
        <v>13</v>
      </c>
      <c r="J92" s="107" t="str">
        <f>IF('Startovní listina'!H54="","",'Startovní listina'!H54)</f>
        <v>2. START</v>
      </c>
      <c r="K92" s="112" t="str">
        <f>IF('Startovní listina'!I54="","",'Startovní listina'!I54)</f>
        <v>Sandra Vonderstein (D)</v>
      </c>
      <c r="L92" s="113"/>
      <c r="M92" s="167"/>
      <c r="N92" s="172" t="str">
        <f t="shared" si="52"/>
        <v/>
      </c>
      <c r="O92" s="173" t="str">
        <f t="shared" si="53"/>
        <v/>
      </c>
      <c r="P92" s="174" t="str">
        <f t="shared" si="54"/>
        <v/>
      </c>
      <c r="R92" s="22" t="str">
        <f t="shared" si="50"/>
        <v>Bezvodová Lucie_Aisha Bella Fanneli_RO3</v>
      </c>
      <c r="S92" s="22" t="str">
        <f t="shared" si="51"/>
        <v>RO3_2. START</v>
      </c>
      <c r="T92" s="22" t="str">
        <f t="shared" si="34"/>
        <v/>
      </c>
      <c r="U92" s="22" t="str">
        <f t="shared" si="35"/>
        <v/>
      </c>
      <c r="V92" s="22" t="str">
        <f t="shared" si="36"/>
        <v/>
      </c>
      <c r="W92" s="22" t="str">
        <f t="shared" si="37"/>
        <v/>
      </c>
      <c r="X92" s="22" t="str">
        <f t="shared" si="38"/>
        <v/>
      </c>
      <c r="Y92" s="22">
        <f t="shared" si="39"/>
        <v>93.99783981481481</v>
      </c>
      <c r="Z92" s="22" t="str">
        <f t="shared" si="40"/>
        <v/>
      </c>
      <c r="AA92" s="22" t="str">
        <f t="shared" si="41"/>
        <v/>
      </c>
      <c r="AB92" s="22" t="str">
        <f t="shared" si="42"/>
        <v/>
      </c>
      <c r="AC92" s="22" t="str">
        <f t="shared" si="43"/>
        <v/>
      </c>
      <c r="AD92" s="98">
        <f t="shared" si="44"/>
        <v>93.99783981481481</v>
      </c>
      <c r="AE92" s="22" t="str">
        <f t="shared" si="45"/>
        <v/>
      </c>
      <c r="AF92" s="22" t="str">
        <f t="shared" si="46"/>
        <v/>
      </c>
      <c r="AG92" s="22" t="str">
        <f t="shared" si="47"/>
        <v/>
      </c>
      <c r="AH92" s="22" t="str">
        <f t="shared" si="48"/>
        <v/>
      </c>
      <c r="AI92" s="22" t="str">
        <f t="shared" si="49"/>
        <v/>
      </c>
    </row>
    <row r="93" spans="1:35" x14ac:dyDescent="0.35">
      <c r="A93" s="38" t="str">
        <f>IF('Startovní listina'!A18="","",'Startovní listina'!A18)</f>
        <v>2</v>
      </c>
      <c r="B93" s="39" t="str">
        <f>IF('Startovní listina'!B70="","",'Startovní listina'!B70)</f>
        <v>Šmerda Jakub</v>
      </c>
      <c r="C93" s="39" t="str">
        <f>IF('Startovní listina'!D70="","",'Startovní listina'!D70)</f>
        <v>Arnika Strakatá packa</v>
      </c>
      <c r="D93" s="39" t="str">
        <f>IF('Startovní listina'!E70="","",'Startovní listina'!E70)</f>
        <v>CSP</v>
      </c>
      <c r="E93" s="63" t="str">
        <f>IF('Startovní listina'!F70="","",'Startovní listina'!F70)</f>
        <v>RO3</v>
      </c>
      <c r="F93" s="130">
        <v>94</v>
      </c>
      <c r="G93" s="131">
        <v>2.2195601851851851E-3</v>
      </c>
      <c r="H93" s="64" t="str">
        <f>IF(F93="","",IF(F93&gt;=90,"V",IF(F93&gt;=80,"VD",IF(F93&gt;=70,"D",IF(F93&gt;=60,"OB","NEOB")))))</f>
        <v>V</v>
      </c>
      <c r="I93" s="39">
        <f>IF($I$10="Celkové",IF(F93="","",RANK(AD93,$AD$17:$AD$116,0)),IF(F93="","",IF(S93="RO3_1. START",RANK(T93,$T$17:$T$116,0),IF(S93="RO2_1. START",RANK(U93,$U$17:$U$116,0),IF(S93="RO1_1. START",RANK(V93,$V$17:$V$116,0),IF(S93="RO-V_1. START",RANK(W93,$W$17:$W$116,0),IF(S93="RO-Z_1. START",RANK(X93,$X$17:$X$116,0),IF(S93="RO3_2. START",RANK(Y93,$Y$17:$Y$116,0),IF(S93="RO2_2. START",RANK(Z93,$Z$17:$Z$116,0),IF(S93="RO1_2. START",RANK(AA93,$AA$17:$AA$116,0),IF(S93="RO-V_2. START",RANK(AB93,$AB$17:$AB$116,0),IF(S93="RO-Z_2. START",RANK(AC93,$AC$17:$AC$116,0),""))))))))))))</f>
        <v>14</v>
      </c>
      <c r="J93" s="107" t="str">
        <f>IF('Startovní listina'!H70="","",'Startovní listina'!H70)</f>
        <v>2. START</v>
      </c>
      <c r="K93" s="112" t="str">
        <f>IF('Startovní listina'!I70="","",'Startovní listina'!I70)</f>
        <v>Sandra Vonderstein (D)</v>
      </c>
      <c r="L93" s="113"/>
      <c r="M93" s="167"/>
      <c r="N93" s="172" t="str">
        <f t="shared" si="52"/>
        <v/>
      </c>
      <c r="O93" s="173" t="str">
        <f t="shared" si="53"/>
        <v/>
      </c>
      <c r="P93" s="174" t="str">
        <f t="shared" si="54"/>
        <v/>
      </c>
      <c r="R93" s="22" t="str">
        <f t="shared" si="50"/>
        <v>Šmerda Jakub_Arnika Strakatá packa_RO3</v>
      </c>
      <c r="S93" s="22" t="str">
        <f t="shared" si="51"/>
        <v>RO3_2. START</v>
      </c>
      <c r="T93" s="22" t="str">
        <f t="shared" si="34"/>
        <v/>
      </c>
      <c r="U93" s="22" t="str">
        <f t="shared" si="35"/>
        <v/>
      </c>
      <c r="V93" s="22" t="str">
        <f t="shared" si="36"/>
        <v/>
      </c>
      <c r="W93" s="22" t="str">
        <f t="shared" si="37"/>
        <v/>
      </c>
      <c r="X93" s="22" t="str">
        <f t="shared" si="38"/>
        <v/>
      </c>
      <c r="Y93" s="22">
        <f t="shared" si="39"/>
        <v>93.997780439814818</v>
      </c>
      <c r="Z93" s="22" t="str">
        <f t="shared" si="40"/>
        <v/>
      </c>
      <c r="AA93" s="22" t="str">
        <f t="shared" si="41"/>
        <v/>
      </c>
      <c r="AB93" s="22" t="str">
        <f t="shared" si="42"/>
        <v/>
      </c>
      <c r="AC93" s="22" t="str">
        <f t="shared" si="43"/>
        <v/>
      </c>
      <c r="AD93" s="98">
        <f t="shared" si="44"/>
        <v>93.997780439814818</v>
      </c>
      <c r="AE93" s="22" t="str">
        <f t="shared" si="45"/>
        <v/>
      </c>
      <c r="AF93" s="22" t="str">
        <f t="shared" si="46"/>
        <v/>
      </c>
      <c r="AG93" s="22" t="str">
        <f t="shared" si="47"/>
        <v/>
      </c>
      <c r="AH93" s="22" t="str">
        <f t="shared" si="48"/>
        <v/>
      </c>
      <c r="AI93" s="22" t="str">
        <f t="shared" si="49"/>
        <v/>
      </c>
    </row>
    <row r="94" spans="1:35" x14ac:dyDescent="0.35">
      <c r="A94" s="38" t="str">
        <f>IF('Startovní listina'!A69="","",'Startovní listina'!A69)</f>
        <v>53</v>
      </c>
      <c r="B94" s="39" t="str">
        <f>IF('Startovní listina'!B87="","",'Startovní listina'!B87)</f>
        <v>Šuláková Jana</v>
      </c>
      <c r="C94" s="39" t="str">
        <f>IF('Startovní listina'!D87="","",'Startovní listina'!D87)</f>
        <v>Andy Ranč u kulatého kola</v>
      </c>
      <c r="D94" s="39" t="str">
        <f>IF('Startovní listina'!E87="","",'Startovní listina'!E87)</f>
        <v>NO</v>
      </c>
      <c r="E94" s="63" t="str">
        <f>IF('Startovní listina'!F87="","",'Startovní listina'!F87)</f>
        <v>RO3</v>
      </c>
      <c r="F94" s="130">
        <v>94</v>
      </c>
      <c r="G94" s="131">
        <v>2.2998842592592593E-3</v>
      </c>
      <c r="H94" s="64" t="str">
        <f>IF(F94="","",IF(F94&gt;=90,"V",IF(F94&gt;=80,"VD",IF(F94&gt;=70,"D",IF(F94&gt;=60,"OB","NEOB")))))</f>
        <v>V</v>
      </c>
      <c r="I94" s="39">
        <f>IF($I$10="Celkové",IF(F94="","",RANK(AD94,$AD$17:$AD$116,0)),IF(F94="","",IF(S94="RO3_1. START",RANK(T94,$T$17:$T$116,0),IF(S94="RO2_1. START",RANK(U94,$U$17:$U$116,0),IF(S94="RO1_1. START",RANK(V94,$V$17:$V$116,0),IF(S94="RO-V_1. START",RANK(W94,$W$17:$W$116,0),IF(S94="RO-Z_1. START",RANK(X94,$X$17:$X$116,0),IF(S94="RO3_2. START",RANK(Y94,$Y$17:$Y$116,0),IF(S94="RO2_2. START",RANK(Z94,$Z$17:$Z$116,0),IF(S94="RO1_2. START",RANK(AA94,$AA$17:$AA$116,0),IF(S94="RO-V_2. START",RANK(AB94,$AB$17:$AB$116,0),IF(S94="RO-Z_2. START",RANK(AC94,$AC$17:$AC$116,0),""))))))))))))</f>
        <v>15</v>
      </c>
      <c r="J94" s="107" t="str">
        <f>IF('Startovní listina'!H87="","",'Startovní listina'!H87)</f>
        <v>2. START</v>
      </c>
      <c r="K94" s="112" t="str">
        <f>IF('Startovní listina'!I87="","",'Startovní listina'!I87)</f>
        <v>Sandra Vonderstein (D)</v>
      </c>
      <c r="L94" s="113"/>
      <c r="M94" s="167"/>
      <c r="N94" s="172" t="str">
        <f t="shared" si="52"/>
        <v/>
      </c>
      <c r="O94" s="173" t="str">
        <f t="shared" si="53"/>
        <v/>
      </c>
      <c r="P94" s="174" t="str">
        <f t="shared" si="54"/>
        <v/>
      </c>
      <c r="R94" s="22" t="str">
        <f t="shared" si="50"/>
        <v>Šuláková Jana_Andy Ranč u kulatého kola_RO3</v>
      </c>
      <c r="S94" s="22" t="str">
        <f t="shared" si="51"/>
        <v>RO3_2. START</v>
      </c>
      <c r="T94" s="22" t="str">
        <f t="shared" si="34"/>
        <v/>
      </c>
      <c r="U94" s="22" t="str">
        <f t="shared" si="35"/>
        <v/>
      </c>
      <c r="V94" s="22" t="str">
        <f t="shared" si="36"/>
        <v/>
      </c>
      <c r="W94" s="22" t="str">
        <f t="shared" si="37"/>
        <v/>
      </c>
      <c r="X94" s="22" t="str">
        <f t="shared" si="38"/>
        <v/>
      </c>
      <c r="Y94" s="22">
        <f t="shared" si="39"/>
        <v>93.997700115740741</v>
      </c>
      <c r="Z94" s="22" t="str">
        <f t="shared" si="40"/>
        <v/>
      </c>
      <c r="AA94" s="22" t="str">
        <f t="shared" si="41"/>
        <v/>
      </c>
      <c r="AB94" s="22" t="str">
        <f t="shared" si="42"/>
        <v/>
      </c>
      <c r="AC94" s="22" t="str">
        <f t="shared" si="43"/>
        <v/>
      </c>
      <c r="AD94" s="98">
        <f t="shared" si="44"/>
        <v>93.997700115740741</v>
      </c>
      <c r="AE94" s="22" t="str">
        <f t="shared" si="45"/>
        <v/>
      </c>
      <c r="AF94" s="22" t="str">
        <f t="shared" si="46"/>
        <v/>
      </c>
      <c r="AG94" s="22" t="str">
        <f t="shared" si="47"/>
        <v/>
      </c>
      <c r="AH94" s="22" t="str">
        <f t="shared" si="48"/>
        <v/>
      </c>
      <c r="AI94" s="22" t="str">
        <f t="shared" si="49"/>
        <v/>
      </c>
    </row>
    <row r="95" spans="1:35" x14ac:dyDescent="0.35">
      <c r="A95" s="38" t="str">
        <f>IF('Startovní listina'!A29="","",'Startovní listina'!A29)</f>
        <v>13</v>
      </c>
      <c r="B95" s="39" t="str">
        <f>IF('Startovní listina'!B81="","",'Startovní listina'!B81)</f>
        <v>Bezvodová Lucie</v>
      </c>
      <c r="C95" s="39" t="str">
        <f>IF('Startovní listina'!D81="","",'Startovní listina'!D81)</f>
        <v>Enjoy Grey Apeiron</v>
      </c>
      <c r="D95" s="39" t="str">
        <f>IF('Startovní listina'!E81="","",'Startovní listina'!E81)</f>
        <v>AUO</v>
      </c>
      <c r="E95" s="63" t="str">
        <f>IF('Startovní listina'!F81="","",'Startovní listina'!F81)</f>
        <v>RO3</v>
      </c>
      <c r="F95" s="130">
        <v>93</v>
      </c>
      <c r="G95" s="131">
        <v>2.2958333333333333E-3</v>
      </c>
      <c r="H95" s="64" t="str">
        <f>IF(F95="","",IF(F95&gt;=90,"V",IF(F95&gt;=80,"VD",IF(F95&gt;=70,"D",IF(F95&gt;=60,"OB","NEOB")))))</f>
        <v>V</v>
      </c>
      <c r="I95" s="39">
        <f>IF($I$10="Celkové",IF(F95="","",RANK(AD95,$AD$17:$AD$116,0)),IF(F95="","",IF(S95="RO3_1. START",RANK(T95,$T$17:$T$116,0),IF(S95="RO2_1. START",RANK(U95,$U$17:$U$116,0),IF(S95="RO1_1. START",RANK(V95,$V$17:$V$116,0),IF(S95="RO-V_1. START",RANK(W95,$W$17:$W$116,0),IF(S95="RO-Z_1. START",RANK(X95,$X$17:$X$116,0),IF(S95="RO3_2. START",RANK(Y95,$Y$17:$Y$116,0),IF(S95="RO2_2. START",RANK(Z95,$Z$17:$Z$116,0),IF(S95="RO1_2. START",RANK(AA95,$AA$17:$AA$116,0),IF(S95="RO-V_2. START",RANK(AB95,$AB$17:$AB$116,0),IF(S95="RO-Z_2. START",RANK(AC95,$AC$17:$AC$116,0),""))))))))))))</f>
        <v>16</v>
      </c>
      <c r="J95" s="107" t="str">
        <f>IF('Startovní listina'!H81="","",'Startovní listina'!H81)</f>
        <v>2. START</v>
      </c>
      <c r="K95" s="112" t="str">
        <f>IF('Startovní listina'!I81="","",'Startovní listina'!I81)</f>
        <v>Sandra Vonderstein (D)</v>
      </c>
      <c r="L95" s="113"/>
      <c r="M95" s="167"/>
      <c r="N95" s="172" t="str">
        <f t="shared" si="52"/>
        <v/>
      </c>
      <c r="O95" s="173" t="str">
        <f t="shared" si="53"/>
        <v/>
      </c>
      <c r="P95" s="174" t="str">
        <f t="shared" si="54"/>
        <v/>
      </c>
      <c r="R95" s="22" t="str">
        <f t="shared" si="50"/>
        <v>Bezvodová Lucie_Enjoy Grey Apeiron_RO3</v>
      </c>
      <c r="S95" s="22" t="str">
        <f t="shared" si="51"/>
        <v>RO3_2. START</v>
      </c>
      <c r="T95" s="22" t="str">
        <f t="shared" si="34"/>
        <v/>
      </c>
      <c r="U95" s="22" t="str">
        <f t="shared" si="35"/>
        <v/>
      </c>
      <c r="V95" s="22" t="str">
        <f t="shared" si="36"/>
        <v/>
      </c>
      <c r="W95" s="22" t="str">
        <f t="shared" si="37"/>
        <v/>
      </c>
      <c r="X95" s="22" t="str">
        <f t="shared" si="38"/>
        <v/>
      </c>
      <c r="Y95" s="22">
        <f t="shared" si="39"/>
        <v>92.997704166666665</v>
      </c>
      <c r="Z95" s="22" t="str">
        <f t="shared" si="40"/>
        <v/>
      </c>
      <c r="AA95" s="22" t="str">
        <f t="shared" si="41"/>
        <v/>
      </c>
      <c r="AB95" s="22" t="str">
        <f t="shared" si="42"/>
        <v/>
      </c>
      <c r="AC95" s="22" t="str">
        <f t="shared" si="43"/>
        <v/>
      </c>
      <c r="AD95" s="98">
        <f t="shared" si="44"/>
        <v>92.997704166666665</v>
      </c>
      <c r="AE95" s="22" t="str">
        <f t="shared" si="45"/>
        <v/>
      </c>
      <c r="AF95" s="22" t="str">
        <f t="shared" si="46"/>
        <v/>
      </c>
      <c r="AG95" s="22" t="str">
        <f t="shared" si="47"/>
        <v/>
      </c>
      <c r="AH95" s="22" t="str">
        <f t="shared" si="48"/>
        <v/>
      </c>
      <c r="AI95" s="22" t="str">
        <f t="shared" si="49"/>
        <v/>
      </c>
    </row>
    <row r="96" spans="1:35" x14ac:dyDescent="0.35">
      <c r="A96" s="38" t="str">
        <f>IF('Startovní listina'!A49="","",'Startovní listina'!A49)</f>
        <v>33</v>
      </c>
      <c r="B96" s="39" t="str">
        <f>IF('Startovní listina'!B82="","",'Startovní listina'!B82)</f>
        <v>Richterová Ladislava</v>
      </c>
      <c r="C96" s="39" t="str">
        <f>IF('Startovní listina'!D82="","",'Startovní listina'!D82)</f>
        <v>Eurielle Hola-Hopa</v>
      </c>
      <c r="D96" s="39" t="str">
        <f>IF('Startovní listina'!E82="","",'Startovní listina'!E82)</f>
        <v>BOC</v>
      </c>
      <c r="E96" s="63" t="str">
        <f>IF('Startovní listina'!F82="","",'Startovní listina'!F82)</f>
        <v>RO3</v>
      </c>
      <c r="F96" s="130">
        <v>90</v>
      </c>
      <c r="G96" s="131">
        <v>1.7675925925925925E-3</v>
      </c>
      <c r="H96" s="64" t="str">
        <f>IF(F96="","",IF(F96&gt;=90,"V",IF(F96&gt;=80,"VD",IF(F96&gt;=70,"D",IF(F96&gt;=60,"OB","NEOB")))))</f>
        <v>V</v>
      </c>
      <c r="I96" s="39">
        <f>IF($I$10="Celkové",IF(F96="","",RANK(AD96,$AD$17:$AD$116,0)),IF(F96="","",IF(S96="RO3_1. START",RANK(T96,$T$17:$T$116,0),IF(S96="RO2_1. START",RANK(U96,$U$17:$U$116,0),IF(S96="RO1_1. START",RANK(V96,$V$17:$V$116,0),IF(S96="RO-V_1. START",RANK(W96,$W$17:$W$116,0),IF(S96="RO-Z_1. START",RANK(X96,$X$17:$X$116,0),IF(S96="RO3_2. START",RANK(Y96,$Y$17:$Y$116,0),IF(S96="RO2_2. START",RANK(Z96,$Z$17:$Z$116,0),IF(S96="RO1_2. START",RANK(AA96,$AA$17:$AA$116,0),IF(S96="RO-V_2. START",RANK(AB96,$AB$17:$AB$116,0),IF(S96="RO-Z_2. START",RANK(AC96,$AC$17:$AC$116,0),""))))))))))))</f>
        <v>17</v>
      </c>
      <c r="J96" s="107" t="str">
        <f>IF('Startovní listina'!H82="","",'Startovní listina'!H82)</f>
        <v>2. START</v>
      </c>
      <c r="K96" s="112" t="str">
        <f>IF('Startovní listina'!I82="","",'Startovní listina'!I82)</f>
        <v>Sandra Vonderstein (D)</v>
      </c>
      <c r="L96" s="113"/>
      <c r="M96" s="167"/>
      <c r="N96" s="172" t="str">
        <f t="shared" si="52"/>
        <v/>
      </c>
      <c r="O96" s="173" t="str">
        <f t="shared" si="53"/>
        <v/>
      </c>
      <c r="P96" s="174" t="str">
        <f t="shared" si="54"/>
        <v/>
      </c>
      <c r="R96" s="22" t="str">
        <f t="shared" si="50"/>
        <v>Richterová Ladislava_Eurielle Hola-Hopa_RO3</v>
      </c>
      <c r="S96" s="22" t="str">
        <f t="shared" si="51"/>
        <v>RO3_2. START</v>
      </c>
      <c r="T96" s="22" t="str">
        <f t="shared" si="34"/>
        <v/>
      </c>
      <c r="U96" s="22" t="str">
        <f t="shared" si="35"/>
        <v/>
      </c>
      <c r="V96" s="22" t="str">
        <f t="shared" si="36"/>
        <v/>
      </c>
      <c r="W96" s="22" t="str">
        <f t="shared" si="37"/>
        <v/>
      </c>
      <c r="X96" s="22" t="str">
        <f t="shared" si="38"/>
        <v/>
      </c>
      <c r="Y96" s="22">
        <f t="shared" si="39"/>
        <v>89.998232407407414</v>
      </c>
      <c r="Z96" s="22" t="str">
        <f t="shared" si="40"/>
        <v/>
      </c>
      <c r="AA96" s="22" t="str">
        <f t="shared" si="41"/>
        <v/>
      </c>
      <c r="AB96" s="22" t="str">
        <f t="shared" si="42"/>
        <v/>
      </c>
      <c r="AC96" s="22" t="str">
        <f t="shared" si="43"/>
        <v/>
      </c>
      <c r="AD96" s="98">
        <f t="shared" si="44"/>
        <v>89.998232407407414</v>
      </c>
      <c r="AE96" s="22" t="str">
        <f t="shared" si="45"/>
        <v/>
      </c>
      <c r="AF96" s="22" t="str">
        <f t="shared" si="46"/>
        <v/>
      </c>
      <c r="AG96" s="22" t="str">
        <f t="shared" si="47"/>
        <v/>
      </c>
      <c r="AH96" s="22" t="str">
        <f t="shared" si="48"/>
        <v/>
      </c>
      <c r="AI96" s="22" t="str">
        <f t="shared" si="49"/>
        <v/>
      </c>
    </row>
    <row r="97" spans="1:35" x14ac:dyDescent="0.35">
      <c r="A97" s="38" t="str">
        <f>IF('Startovní listina'!A54="","",'Startovní listina'!A54)</f>
        <v>38</v>
      </c>
      <c r="B97" s="39" t="str">
        <f>IF('Startovní listina'!B75="","",'Startovní listina'!B75)</f>
        <v>Březinová Monika</v>
      </c>
      <c r="C97" s="39" t="str">
        <f>IF('Startovní listina'!D75="","",'Startovní listina'!D75)</f>
        <v>Maggie</v>
      </c>
      <c r="D97" s="39" t="str">
        <f>IF('Startovní listina'!E75="","",'Startovní listina'!E75)</f>
        <v>MIX</v>
      </c>
      <c r="E97" s="63" t="str">
        <f>IF('Startovní listina'!F75="","",'Startovní listina'!F75)</f>
        <v>RO3</v>
      </c>
      <c r="F97" s="130">
        <v>90</v>
      </c>
      <c r="G97" s="131">
        <v>1.8876157407407407E-3</v>
      </c>
      <c r="H97" s="64" t="str">
        <f>IF(F97="","",IF(F97&gt;=90,"V",IF(F97&gt;=80,"VD",IF(F97&gt;=70,"D",IF(F97&gt;=60,"OB","NEOB")))))</f>
        <v>V</v>
      </c>
      <c r="I97" s="39">
        <f>IF($I$10="Celkové",IF(F97="","",RANK(AD97,$AD$17:$AD$116,0)),IF(F97="","",IF(S97="RO3_1. START",RANK(T97,$T$17:$T$116,0),IF(S97="RO2_1. START",RANK(U97,$U$17:$U$116,0),IF(S97="RO1_1. START",RANK(V97,$V$17:$V$116,0),IF(S97="RO-V_1. START",RANK(W97,$W$17:$W$116,0),IF(S97="RO-Z_1. START",RANK(X97,$X$17:$X$116,0),IF(S97="RO3_2. START",RANK(Y97,$Y$17:$Y$116,0),IF(S97="RO2_2. START",RANK(Z97,$Z$17:$Z$116,0),IF(S97="RO1_2. START",RANK(AA97,$AA$17:$AA$116,0),IF(S97="RO-V_2. START",RANK(AB97,$AB$17:$AB$116,0),IF(S97="RO-Z_2. START",RANK(AC97,$AC$17:$AC$116,0),""))))))))))))</f>
        <v>18</v>
      </c>
      <c r="J97" s="107" t="str">
        <f>IF('Startovní listina'!H75="","",'Startovní listina'!H75)</f>
        <v>2. START</v>
      </c>
      <c r="K97" s="112" t="str">
        <f>IF('Startovní listina'!I75="","",'Startovní listina'!I75)</f>
        <v>Sandra Vonderstein (D)</v>
      </c>
      <c r="L97" s="113"/>
      <c r="M97" s="167"/>
      <c r="N97" s="172" t="str">
        <f t="shared" si="52"/>
        <v/>
      </c>
      <c r="O97" s="173" t="str">
        <f t="shared" si="53"/>
        <v/>
      </c>
      <c r="P97" s="174" t="str">
        <f t="shared" si="54"/>
        <v/>
      </c>
      <c r="R97" s="22" t="str">
        <f t="shared" si="50"/>
        <v>Březinová Monika_Maggie_RO3</v>
      </c>
      <c r="S97" s="22" t="str">
        <f t="shared" si="51"/>
        <v>RO3_2. START</v>
      </c>
      <c r="T97" s="22" t="str">
        <f t="shared" si="34"/>
        <v/>
      </c>
      <c r="U97" s="22" t="str">
        <f t="shared" si="35"/>
        <v/>
      </c>
      <c r="V97" s="22" t="str">
        <f t="shared" si="36"/>
        <v/>
      </c>
      <c r="W97" s="22" t="str">
        <f t="shared" si="37"/>
        <v/>
      </c>
      <c r="X97" s="22" t="str">
        <f t="shared" si="38"/>
        <v/>
      </c>
      <c r="Y97" s="22">
        <f t="shared" si="39"/>
        <v>89.998112384259258</v>
      </c>
      <c r="Z97" s="22" t="str">
        <f t="shared" si="40"/>
        <v/>
      </c>
      <c r="AA97" s="22" t="str">
        <f t="shared" si="41"/>
        <v/>
      </c>
      <c r="AB97" s="22" t="str">
        <f t="shared" si="42"/>
        <v/>
      </c>
      <c r="AC97" s="22" t="str">
        <f t="shared" si="43"/>
        <v/>
      </c>
      <c r="AD97" s="98">
        <f t="shared" si="44"/>
        <v>89.998112384259258</v>
      </c>
      <c r="AE97" s="22" t="str">
        <f t="shared" si="45"/>
        <v/>
      </c>
      <c r="AF97" s="22" t="str">
        <f t="shared" si="46"/>
        <v/>
      </c>
      <c r="AG97" s="22" t="str">
        <f t="shared" si="47"/>
        <v/>
      </c>
      <c r="AH97" s="22" t="str">
        <f t="shared" si="48"/>
        <v/>
      </c>
      <c r="AI97" s="22" t="str">
        <f t="shared" si="49"/>
        <v/>
      </c>
    </row>
    <row r="98" spans="1:35" x14ac:dyDescent="0.35">
      <c r="A98" s="38" t="str">
        <f>IF('Startovní listina'!A86="","",'Startovní listina'!A86)</f>
        <v>70</v>
      </c>
      <c r="B98" s="39" t="str">
        <f>IF('Startovní listina'!B74="","",'Startovní listina'!B74)</f>
        <v>Procházková Ivona</v>
      </c>
      <c r="C98" s="39" t="str">
        <f>IF('Startovní listina'!D74="","",'Startovní listina'!D74)</f>
        <v xml:space="preserve">Lilly </v>
      </c>
      <c r="D98" s="39" t="str">
        <f>IF('Startovní listina'!E74="","",'Startovní listina'!E74)</f>
        <v>MIX</v>
      </c>
      <c r="E98" s="63" t="str">
        <f>IF('Startovní listina'!F74="","",'Startovní listina'!F74)</f>
        <v>RO3</v>
      </c>
      <c r="F98" s="130">
        <v>90</v>
      </c>
      <c r="G98" s="131">
        <v>1.9738425925925926E-3</v>
      </c>
      <c r="H98" s="64" t="str">
        <f>IF(F98="","",IF(F98&gt;=90,"V",IF(F98&gt;=80,"VD",IF(F98&gt;=70,"D",IF(F98&gt;=60,"OB","NEOB")))))</f>
        <v>V</v>
      </c>
      <c r="I98" s="39">
        <f>IF($I$10="Celkové",IF(F98="","",RANK(AD98,$AD$17:$AD$116,0)),IF(F98="","",IF(S98="RO3_1. START",RANK(T98,$T$17:$T$116,0),IF(S98="RO2_1. START",RANK(U98,$U$17:$U$116,0),IF(S98="RO1_1. START",RANK(V98,$V$17:$V$116,0),IF(S98="RO-V_1. START",RANK(W98,$W$17:$W$116,0),IF(S98="RO-Z_1. START",RANK(X98,$X$17:$X$116,0),IF(S98="RO3_2. START",RANK(Y98,$Y$17:$Y$116,0),IF(S98="RO2_2. START",RANK(Z98,$Z$17:$Z$116,0),IF(S98="RO1_2. START",RANK(AA98,$AA$17:$AA$116,0),IF(S98="RO-V_2. START",RANK(AB98,$AB$17:$AB$116,0),IF(S98="RO-Z_2. START",RANK(AC98,$AC$17:$AC$116,0),""))))))))))))</f>
        <v>19</v>
      </c>
      <c r="J98" s="107" t="str">
        <f>IF('Startovní listina'!H74="","",'Startovní listina'!H74)</f>
        <v>2. START</v>
      </c>
      <c r="K98" s="112" t="str">
        <f>IF('Startovní listina'!I74="","",'Startovní listina'!I74)</f>
        <v>Sandra Vonderstein (D)</v>
      </c>
      <c r="L98" s="113"/>
      <c r="M98" s="167"/>
      <c r="N98" s="172" t="str">
        <f t="shared" si="52"/>
        <v/>
      </c>
      <c r="O98" s="173" t="str">
        <f t="shared" si="53"/>
        <v/>
      </c>
      <c r="P98" s="174" t="str">
        <f t="shared" si="54"/>
        <v/>
      </c>
      <c r="R98" s="22" t="str">
        <f t="shared" si="50"/>
        <v>Procházková Ivona_Lilly _RO3</v>
      </c>
      <c r="S98" s="22" t="str">
        <f t="shared" si="51"/>
        <v>RO3_2. START</v>
      </c>
      <c r="T98" s="22" t="str">
        <f t="shared" si="34"/>
        <v/>
      </c>
      <c r="U98" s="22" t="str">
        <f t="shared" si="35"/>
        <v/>
      </c>
      <c r="V98" s="22" t="str">
        <f t="shared" si="36"/>
        <v/>
      </c>
      <c r="W98" s="22" t="str">
        <f t="shared" si="37"/>
        <v/>
      </c>
      <c r="X98" s="22" t="str">
        <f t="shared" si="38"/>
        <v/>
      </c>
      <c r="Y98" s="22">
        <f t="shared" si="39"/>
        <v>89.998026157407409</v>
      </c>
      <c r="Z98" s="22" t="str">
        <f t="shared" si="40"/>
        <v/>
      </c>
      <c r="AA98" s="22" t="str">
        <f t="shared" si="41"/>
        <v/>
      </c>
      <c r="AB98" s="22" t="str">
        <f t="shared" si="42"/>
        <v/>
      </c>
      <c r="AC98" s="22" t="str">
        <f t="shared" si="43"/>
        <v/>
      </c>
      <c r="AD98" s="98">
        <f t="shared" si="44"/>
        <v>89.998026157407409</v>
      </c>
      <c r="AE98" s="22" t="str">
        <f t="shared" si="45"/>
        <v/>
      </c>
      <c r="AF98" s="22" t="str">
        <f t="shared" si="46"/>
        <v/>
      </c>
      <c r="AG98" s="22" t="str">
        <f t="shared" si="47"/>
        <v/>
      </c>
      <c r="AH98" s="22" t="str">
        <f t="shared" si="48"/>
        <v/>
      </c>
      <c r="AI98" s="22" t="str">
        <f t="shared" si="49"/>
        <v/>
      </c>
    </row>
    <row r="99" spans="1:35" x14ac:dyDescent="0.35">
      <c r="A99" s="38" t="str">
        <f>IF('Startovní listina'!A89="","",'Startovní listina'!A89)</f>
        <v>73</v>
      </c>
      <c r="B99" s="39" t="str">
        <f>IF('Startovní listina'!B55="","",'Startovní listina'!B55)</f>
        <v>Kubešová Božena</v>
      </c>
      <c r="C99" s="39" t="str">
        <f>IF('Startovní listina'!D55="","",'Startovní listina'!D55)</f>
        <v>Arny Von Petrowich</v>
      </c>
      <c r="D99" s="39" t="str">
        <f>IF('Startovní listina'!E55="","",'Startovní listina'!E55)</f>
        <v xml:space="preserve">AUO </v>
      </c>
      <c r="E99" s="63" t="str">
        <f>IF('Startovní listina'!F55="","",'Startovní listina'!F55)</f>
        <v>RO3</v>
      </c>
      <c r="F99" s="130">
        <v>88</v>
      </c>
      <c r="G99" s="131">
        <v>2.2800925925925927E-3</v>
      </c>
      <c r="H99" s="64" t="str">
        <f>IF(F99="","",IF(F99&gt;=90,"V",IF(F99&gt;=80,"VD",IF(F99&gt;=70,"D",IF(F99&gt;=60,"OB","NEOB")))))</f>
        <v>VD</v>
      </c>
      <c r="I99" s="39">
        <f>IF($I$10="Celkové",IF(F99="","",RANK(AD99,$AD$17:$AD$116,0)),IF(F99="","",IF(S99="RO3_1. START",RANK(T99,$T$17:$T$116,0),IF(S99="RO2_1. START",RANK(U99,$U$17:$U$116,0),IF(S99="RO1_1. START",RANK(V99,$V$17:$V$116,0),IF(S99="RO-V_1. START",RANK(W99,$W$17:$W$116,0),IF(S99="RO-Z_1. START",RANK(X99,$X$17:$X$116,0),IF(S99="RO3_2. START",RANK(Y99,$Y$17:$Y$116,0),IF(S99="RO2_2. START",RANK(Z99,$Z$17:$Z$116,0),IF(S99="RO1_2. START",RANK(AA99,$AA$17:$AA$116,0),IF(S99="RO-V_2. START",RANK(AB99,$AB$17:$AB$116,0),IF(S99="RO-Z_2. START",RANK(AC99,$AC$17:$AC$116,0),""))))))))))))</f>
        <v>20</v>
      </c>
      <c r="J99" s="107" t="str">
        <f>IF('Startovní listina'!H55="","",'Startovní listina'!H55)</f>
        <v>2. START</v>
      </c>
      <c r="K99" s="112" t="str">
        <f>IF('Startovní listina'!I55="","",'Startovní listina'!I55)</f>
        <v>Sandra Vonderstein (D)</v>
      </c>
      <c r="L99" s="113"/>
      <c r="M99" s="167"/>
      <c r="N99" s="172" t="str">
        <f t="shared" si="52"/>
        <v/>
      </c>
      <c r="O99" s="173" t="str">
        <f t="shared" si="53"/>
        <v/>
      </c>
      <c r="P99" s="174" t="str">
        <f t="shared" si="54"/>
        <v/>
      </c>
      <c r="R99" s="22" t="str">
        <f t="shared" si="50"/>
        <v>Kubešová Božena_Arny Von Petrowich_RO3</v>
      </c>
      <c r="S99" s="22" t="str">
        <f t="shared" si="51"/>
        <v>RO3_2. START</v>
      </c>
      <c r="T99" s="22" t="str">
        <f t="shared" si="34"/>
        <v/>
      </c>
      <c r="U99" s="22" t="str">
        <f t="shared" si="35"/>
        <v/>
      </c>
      <c r="V99" s="22" t="str">
        <f t="shared" si="36"/>
        <v/>
      </c>
      <c r="W99" s="22" t="str">
        <f t="shared" si="37"/>
        <v/>
      </c>
      <c r="X99" s="22" t="str">
        <f t="shared" si="38"/>
        <v/>
      </c>
      <c r="Y99" s="22">
        <f t="shared" si="39"/>
        <v>87.997719907407401</v>
      </c>
      <c r="Z99" s="22" t="str">
        <f t="shared" si="40"/>
        <v/>
      </c>
      <c r="AA99" s="22" t="str">
        <f t="shared" si="41"/>
        <v/>
      </c>
      <c r="AB99" s="22" t="str">
        <f t="shared" si="42"/>
        <v/>
      </c>
      <c r="AC99" s="22" t="str">
        <f t="shared" si="43"/>
        <v/>
      </c>
      <c r="AD99" s="98">
        <f t="shared" si="44"/>
        <v>87.997719907407401</v>
      </c>
      <c r="AE99" s="22" t="str">
        <f t="shared" si="45"/>
        <v/>
      </c>
      <c r="AF99" s="22" t="str">
        <f t="shared" si="46"/>
        <v/>
      </c>
      <c r="AG99" s="22" t="str">
        <f t="shared" si="47"/>
        <v/>
      </c>
      <c r="AH99" s="22" t="str">
        <f t="shared" si="48"/>
        <v/>
      </c>
      <c r="AI99" s="22" t="str">
        <f t="shared" si="49"/>
        <v/>
      </c>
    </row>
    <row r="100" spans="1:35" x14ac:dyDescent="0.35">
      <c r="A100" s="38" t="str">
        <f>IF('Startovní listina'!A38="","",'Startovní listina'!A38)</f>
        <v>22</v>
      </c>
      <c r="B100" s="39" t="str">
        <f>IF('Startovní listina'!B77="","",'Startovní listina'!B77)</f>
        <v>Chábová Michaela</v>
      </c>
      <c r="C100" s="39" t="str">
        <f>IF('Startovní listina'!D77="","",'Startovní listina'!D77)</f>
        <v>Dolly Frany Greis</v>
      </c>
      <c r="D100" s="39" t="str">
        <f>IF('Startovní listina'!E77="","",'Startovní listina'!E77)</f>
        <v>NO</v>
      </c>
      <c r="E100" s="63" t="str">
        <f>IF('Startovní listina'!F77="","",'Startovní listina'!F77)</f>
        <v>RO3</v>
      </c>
      <c r="F100" s="130">
        <v>88</v>
      </c>
      <c r="G100" s="131">
        <v>2.590509259259259E-3</v>
      </c>
      <c r="H100" s="64" t="str">
        <f>IF(F100="","",IF(F100&gt;=90,"V",IF(F100&gt;=80,"VD",IF(F100&gt;=70,"D",IF(F100&gt;=60,"OB","NEOB")))))</f>
        <v>VD</v>
      </c>
      <c r="I100" s="39">
        <f>IF($I$10="Celkové",IF(F100="","",RANK(AD100,$AD$17:$AD$116,0)),IF(F100="","",IF(S100="RO3_1. START",RANK(T100,$T$17:$T$116,0),IF(S100="RO2_1. START",RANK(U100,$U$17:$U$116,0),IF(S100="RO1_1. START",RANK(V100,$V$17:$V$116,0),IF(S100="RO-V_1. START",RANK(W100,$W$17:$W$116,0),IF(S100="RO-Z_1. START",RANK(X100,$X$17:$X$116,0),IF(S100="RO3_2. START",RANK(Y100,$Y$17:$Y$116,0),IF(S100="RO2_2. START",RANK(Z100,$Z$17:$Z$116,0),IF(S100="RO1_2. START",RANK(AA100,$AA$17:$AA$116,0),IF(S100="RO-V_2. START",RANK(AB100,$AB$17:$AB$116,0),IF(S100="RO-Z_2. START",RANK(AC100,$AC$17:$AC$116,0),""))))))))))))</f>
        <v>21</v>
      </c>
      <c r="J100" s="107" t="str">
        <f>IF('Startovní listina'!H77="","",'Startovní listina'!H77)</f>
        <v>2. START</v>
      </c>
      <c r="K100" s="112" t="str">
        <f>IF('Startovní listina'!I77="","",'Startovní listina'!I77)</f>
        <v>Sandra Vonderstein (D)</v>
      </c>
      <c r="L100" s="113"/>
      <c r="M100" s="167"/>
      <c r="N100" s="172" t="str">
        <f t="shared" si="52"/>
        <v/>
      </c>
      <c r="O100" s="173" t="str">
        <f t="shared" si="53"/>
        <v/>
      </c>
      <c r="P100" s="174" t="str">
        <f t="shared" si="54"/>
        <v/>
      </c>
      <c r="R100" s="22" t="str">
        <f t="shared" si="50"/>
        <v>Chábová Michaela_Dolly Frany Greis_RO3</v>
      </c>
      <c r="S100" s="22" t="str">
        <f t="shared" si="51"/>
        <v>RO3_2. START</v>
      </c>
      <c r="T100" s="22" t="str">
        <f t="shared" si="34"/>
        <v/>
      </c>
      <c r="U100" s="22" t="str">
        <f t="shared" si="35"/>
        <v/>
      </c>
      <c r="V100" s="22" t="str">
        <f t="shared" si="36"/>
        <v/>
      </c>
      <c r="W100" s="22" t="str">
        <f t="shared" si="37"/>
        <v/>
      </c>
      <c r="X100" s="22" t="str">
        <f t="shared" si="38"/>
        <v/>
      </c>
      <c r="Y100" s="22">
        <f t="shared" si="39"/>
        <v>87.997409490740736</v>
      </c>
      <c r="Z100" s="22" t="str">
        <f t="shared" si="40"/>
        <v/>
      </c>
      <c r="AA100" s="22" t="str">
        <f t="shared" si="41"/>
        <v/>
      </c>
      <c r="AB100" s="22" t="str">
        <f t="shared" si="42"/>
        <v/>
      </c>
      <c r="AC100" s="22" t="str">
        <f t="shared" si="43"/>
        <v/>
      </c>
      <c r="AD100" s="98">
        <f t="shared" si="44"/>
        <v>87.997409490740736</v>
      </c>
      <c r="AE100" s="22" t="str">
        <f t="shared" si="45"/>
        <v/>
      </c>
      <c r="AF100" s="22" t="str">
        <f t="shared" si="46"/>
        <v/>
      </c>
      <c r="AG100" s="22" t="str">
        <f t="shared" si="47"/>
        <v/>
      </c>
      <c r="AH100" s="22" t="str">
        <f t="shared" si="48"/>
        <v/>
      </c>
      <c r="AI100" s="22" t="str">
        <f t="shared" si="49"/>
        <v/>
      </c>
    </row>
    <row r="101" spans="1:35" x14ac:dyDescent="0.35">
      <c r="A101" s="38" t="str">
        <f>IF('Startovní listina'!A17="","",'Startovní listina'!A17)</f>
        <v>1</v>
      </c>
      <c r="B101" s="39" t="str">
        <f>IF('Startovní listina'!B61="","",'Startovní listina'!B61)</f>
        <v>Hušková Simona</v>
      </c>
      <c r="C101" s="39" t="str">
        <f>IF('Startovní listina'!D61="","",'Startovní listina'!D61)</f>
        <v>A z'Hurta Anatares</v>
      </c>
      <c r="D101" s="39" t="str">
        <f>IF('Startovní listina'!E61="","",'Startovní listina'!E61)</f>
        <v>BOM</v>
      </c>
      <c r="E101" s="63" t="str">
        <f>IF('Startovní listina'!F61="","",'Startovní listina'!F61)</f>
        <v>RO3</v>
      </c>
      <c r="F101" s="130">
        <v>86</v>
      </c>
      <c r="G101" s="131">
        <v>1.9438657407407406E-3</v>
      </c>
      <c r="H101" s="64" t="str">
        <f>IF(F101="","",IF(F101&gt;=90,"V",IF(F101&gt;=80,"VD",IF(F101&gt;=70,"D",IF(F101&gt;=60,"OB","NEOB")))))</f>
        <v>VD</v>
      </c>
      <c r="I101" s="39">
        <f>IF($I$10="Celkové",IF(F101="","",RANK(AD101,$AD$17:$AD$116,0)),IF(F101="","",IF(S101="RO3_1. START",RANK(T101,$T$17:$T$116,0),IF(S101="RO2_1. START",RANK(U101,$U$17:$U$116,0),IF(S101="RO1_1. START",RANK(V101,$V$17:$V$116,0),IF(S101="RO-V_1. START",RANK(W101,$W$17:$W$116,0),IF(S101="RO-Z_1. START",RANK(X101,$X$17:$X$116,0),IF(S101="RO3_2. START",RANK(Y101,$Y$17:$Y$116,0),IF(S101="RO2_2. START",RANK(Z101,$Z$17:$Z$116,0),IF(S101="RO1_2. START",RANK(AA101,$AA$17:$AA$116,0),IF(S101="RO-V_2. START",RANK(AB101,$AB$17:$AB$116,0),IF(S101="RO-Z_2. START",RANK(AC101,$AC$17:$AC$116,0),""))))))))))))</f>
        <v>22</v>
      </c>
      <c r="J101" s="107" t="str">
        <f>IF('Startovní listina'!H61="","",'Startovní listina'!H61)</f>
        <v>2. START</v>
      </c>
      <c r="K101" s="112" t="str">
        <f>IF('Startovní listina'!I61="","",'Startovní listina'!I61)</f>
        <v>Sandra Vonderstein (D)</v>
      </c>
      <c r="L101" s="113"/>
      <c r="M101" s="167"/>
      <c r="N101" s="172" t="str">
        <f t="shared" si="52"/>
        <v/>
      </c>
      <c r="O101" s="173" t="str">
        <f t="shared" si="53"/>
        <v/>
      </c>
      <c r="P101" s="174" t="str">
        <f t="shared" si="54"/>
        <v/>
      </c>
      <c r="R101" s="22" t="str">
        <f t="shared" si="50"/>
        <v>Hušková Simona_A z'Hurta Anatares_RO3</v>
      </c>
      <c r="S101" s="22" t="str">
        <f t="shared" si="51"/>
        <v>RO3_2. START</v>
      </c>
      <c r="T101" s="22" t="str">
        <f t="shared" si="34"/>
        <v/>
      </c>
      <c r="U101" s="22" t="str">
        <f t="shared" si="35"/>
        <v/>
      </c>
      <c r="V101" s="22" t="str">
        <f t="shared" si="36"/>
        <v/>
      </c>
      <c r="W101" s="22" t="str">
        <f t="shared" si="37"/>
        <v/>
      </c>
      <c r="X101" s="22" t="str">
        <f t="shared" si="38"/>
        <v/>
      </c>
      <c r="Y101" s="22">
        <f t="shared" si="39"/>
        <v>85.998056134259258</v>
      </c>
      <c r="Z101" s="22" t="str">
        <f t="shared" si="40"/>
        <v/>
      </c>
      <c r="AA101" s="22" t="str">
        <f t="shared" si="41"/>
        <v/>
      </c>
      <c r="AB101" s="22" t="str">
        <f t="shared" si="42"/>
        <v/>
      </c>
      <c r="AC101" s="22" t="str">
        <f t="shared" si="43"/>
        <v/>
      </c>
      <c r="AD101" s="98">
        <f t="shared" si="44"/>
        <v>85.998056134259258</v>
      </c>
      <c r="AE101" s="22" t="str">
        <f t="shared" si="45"/>
        <v/>
      </c>
      <c r="AF101" s="22" t="str">
        <f t="shared" si="46"/>
        <v/>
      </c>
      <c r="AG101" s="22" t="str">
        <f t="shared" si="47"/>
        <v/>
      </c>
      <c r="AH101" s="22" t="str">
        <f t="shared" si="48"/>
        <v/>
      </c>
      <c r="AI101" s="22" t="str">
        <f t="shared" si="49"/>
        <v/>
      </c>
    </row>
    <row r="102" spans="1:35" x14ac:dyDescent="0.35">
      <c r="A102" s="38" t="str">
        <f>IF('Startovní listina'!A24="","",'Startovní listina'!A24)</f>
        <v>8</v>
      </c>
      <c r="B102" s="39" t="str">
        <f>IF('Startovní listina'!B68="","",'Startovní listina'!B68)</f>
        <v>Kohlova Marie</v>
      </c>
      <c r="C102" s="39" t="str">
        <f>IF('Startovní listina'!D68="","",'Startovní listina'!D68)</f>
        <v>Yahoodka z Kovárny</v>
      </c>
      <c r="D102" s="39" t="str">
        <f>IF('Startovní listina'!E68="","",'Startovní listina'!E68)</f>
        <v>BOT</v>
      </c>
      <c r="E102" s="63" t="str">
        <f>IF('Startovní listina'!F68="","",'Startovní listina'!F68)</f>
        <v>RO3</v>
      </c>
      <c r="F102" s="130">
        <v>86</v>
      </c>
      <c r="G102" s="131">
        <v>2.4689814814814813E-3</v>
      </c>
      <c r="H102" s="64" t="str">
        <f>IF(F102="","",IF(F102&gt;=90,"V",IF(F102&gt;=80,"VD",IF(F102&gt;=70,"D",IF(F102&gt;=60,"OB","NEOB")))))</f>
        <v>VD</v>
      </c>
      <c r="I102" s="39">
        <f>IF($I$10="Celkové",IF(F102="","",RANK(AD102,$AD$17:$AD$116,0)),IF(F102="","",IF(S102="RO3_1. START",RANK(T102,$T$17:$T$116,0),IF(S102="RO2_1. START",RANK(U102,$U$17:$U$116,0),IF(S102="RO1_1. START",RANK(V102,$V$17:$V$116,0),IF(S102="RO-V_1. START",RANK(W102,$W$17:$W$116,0),IF(S102="RO-Z_1. START",RANK(X102,$X$17:$X$116,0),IF(S102="RO3_2. START",RANK(Y102,$Y$17:$Y$116,0),IF(S102="RO2_2. START",RANK(Z102,$Z$17:$Z$116,0),IF(S102="RO1_2. START",RANK(AA102,$AA$17:$AA$116,0),IF(S102="RO-V_2. START",RANK(AB102,$AB$17:$AB$116,0),IF(S102="RO-Z_2. START",RANK(AC102,$AC$17:$AC$116,0),""))))))))))))</f>
        <v>23</v>
      </c>
      <c r="J102" s="107" t="str">
        <f>IF('Startovní listina'!H68="","",'Startovní listina'!H68)</f>
        <v>2. START</v>
      </c>
      <c r="K102" s="112" t="str">
        <f>IF('Startovní listina'!I68="","",'Startovní listina'!I68)</f>
        <v>Sandra Vonderstein (D)</v>
      </c>
      <c r="L102" s="113"/>
      <c r="M102" s="167"/>
      <c r="N102" s="172" t="str">
        <f t="shared" si="52"/>
        <v/>
      </c>
      <c r="O102" s="173" t="str">
        <f t="shared" si="53"/>
        <v/>
      </c>
      <c r="P102" s="174" t="str">
        <f t="shared" si="54"/>
        <v/>
      </c>
      <c r="R102" s="22" t="str">
        <f t="shared" si="50"/>
        <v>Kohlova Marie_Yahoodka z Kovárny_RO3</v>
      </c>
      <c r="S102" s="22" t="str">
        <f t="shared" si="51"/>
        <v>RO3_2. START</v>
      </c>
      <c r="T102" s="22" t="str">
        <f t="shared" si="34"/>
        <v/>
      </c>
      <c r="U102" s="22" t="str">
        <f t="shared" si="35"/>
        <v/>
      </c>
      <c r="V102" s="22" t="str">
        <f t="shared" si="36"/>
        <v/>
      </c>
      <c r="W102" s="22" t="str">
        <f t="shared" si="37"/>
        <v/>
      </c>
      <c r="X102" s="22" t="str">
        <f t="shared" si="38"/>
        <v/>
      </c>
      <c r="Y102" s="22">
        <f t="shared" si="39"/>
        <v>85.997531018518515</v>
      </c>
      <c r="Z102" s="22" t="str">
        <f t="shared" si="40"/>
        <v/>
      </c>
      <c r="AA102" s="22" t="str">
        <f t="shared" si="41"/>
        <v/>
      </c>
      <c r="AB102" s="22" t="str">
        <f t="shared" si="42"/>
        <v/>
      </c>
      <c r="AC102" s="22" t="str">
        <f t="shared" si="43"/>
        <v/>
      </c>
      <c r="AD102" s="98">
        <f t="shared" si="44"/>
        <v>85.997531018518515</v>
      </c>
      <c r="AE102" s="22" t="str">
        <f t="shared" si="45"/>
        <v/>
      </c>
      <c r="AF102" s="22" t="str">
        <f t="shared" si="46"/>
        <v/>
      </c>
      <c r="AG102" s="22" t="str">
        <f t="shared" si="47"/>
        <v/>
      </c>
      <c r="AH102" s="22" t="str">
        <f t="shared" si="48"/>
        <v/>
      </c>
      <c r="AI102" s="22" t="str">
        <f t="shared" si="49"/>
        <v/>
      </c>
    </row>
    <row r="103" spans="1:35" x14ac:dyDescent="0.35">
      <c r="A103" s="38" t="str">
        <f>IF('Startovní listina'!A90="","",'Startovní listina'!A90)</f>
        <v>74</v>
      </c>
      <c r="B103" s="39" t="str">
        <f>IF('Startovní listina'!B65="","",'Startovní listina'!B65)</f>
        <v>Štichauerová Jitka</v>
      </c>
      <c r="C103" s="39" t="str">
        <f>IF('Startovní listina'!D65="","",'Startovní listina'!D65)</f>
        <v>Henri Hola Hopa</v>
      </c>
      <c r="D103" s="39" t="str">
        <f>IF('Startovní listina'!E65="","",'Startovní listina'!E65)</f>
        <v>BOC</v>
      </c>
      <c r="E103" s="63" t="str">
        <f>IF('Startovní listina'!F65="","",'Startovní listina'!F65)</f>
        <v>RO3</v>
      </c>
      <c r="F103" s="130">
        <v>85</v>
      </c>
      <c r="G103" s="131">
        <v>1.839351851851852E-3</v>
      </c>
      <c r="H103" s="64" t="str">
        <f>IF(F103="","",IF(F103&gt;=90,"V",IF(F103&gt;=80,"VD",IF(F103&gt;=70,"D",IF(F103&gt;=60,"OB","NEOB")))))</f>
        <v>VD</v>
      </c>
      <c r="I103" s="39">
        <f>IF($I$10="Celkové",IF(F103="","",RANK(AD103,$AD$17:$AD$116,0)),IF(F103="","",IF(S103="RO3_1. START",RANK(T103,$T$17:$T$116,0),IF(S103="RO2_1. START",RANK(U103,$U$17:$U$116,0),IF(S103="RO1_1. START",RANK(V103,$V$17:$V$116,0),IF(S103="RO-V_1. START",RANK(W103,$W$17:$W$116,0),IF(S103="RO-Z_1. START",RANK(X103,$X$17:$X$116,0),IF(S103="RO3_2. START",RANK(Y103,$Y$17:$Y$116,0),IF(S103="RO2_2. START",RANK(Z103,$Z$17:$Z$116,0),IF(S103="RO1_2. START",RANK(AA103,$AA$17:$AA$116,0),IF(S103="RO-V_2. START",RANK(AB103,$AB$17:$AB$116,0),IF(S103="RO-Z_2. START",RANK(AC103,$AC$17:$AC$116,0),""))))))))))))</f>
        <v>24</v>
      </c>
      <c r="J103" s="107" t="str">
        <f>IF('Startovní listina'!H65="","",'Startovní listina'!H65)</f>
        <v>2. START</v>
      </c>
      <c r="K103" s="112" t="str">
        <f>IF('Startovní listina'!I65="","",'Startovní listina'!I65)</f>
        <v>Sandra Vonderstein (D)</v>
      </c>
      <c r="L103" s="113"/>
      <c r="M103" s="167"/>
      <c r="N103" s="172" t="str">
        <f t="shared" si="52"/>
        <v/>
      </c>
      <c r="O103" s="173" t="str">
        <f t="shared" si="53"/>
        <v/>
      </c>
      <c r="P103" s="174" t="str">
        <f t="shared" si="54"/>
        <v/>
      </c>
      <c r="R103" s="22" t="str">
        <f t="shared" si="50"/>
        <v>Štichauerová Jitka_Henri Hola Hopa_RO3</v>
      </c>
      <c r="S103" s="22" t="str">
        <f t="shared" si="51"/>
        <v>RO3_2. START</v>
      </c>
      <c r="T103" s="22" t="str">
        <f t="shared" si="34"/>
        <v/>
      </c>
      <c r="U103" s="22" t="str">
        <f t="shared" si="35"/>
        <v/>
      </c>
      <c r="V103" s="22" t="str">
        <f t="shared" si="36"/>
        <v/>
      </c>
      <c r="W103" s="22" t="str">
        <f t="shared" si="37"/>
        <v/>
      </c>
      <c r="X103" s="22" t="str">
        <f t="shared" si="38"/>
        <v/>
      </c>
      <c r="Y103" s="22">
        <f t="shared" si="39"/>
        <v>84.998160648148144</v>
      </c>
      <c r="Z103" s="22" t="str">
        <f t="shared" si="40"/>
        <v/>
      </c>
      <c r="AA103" s="22" t="str">
        <f t="shared" si="41"/>
        <v/>
      </c>
      <c r="AB103" s="22" t="str">
        <f t="shared" si="42"/>
        <v/>
      </c>
      <c r="AC103" s="22" t="str">
        <f t="shared" si="43"/>
        <v/>
      </c>
      <c r="AD103" s="98">
        <f t="shared" si="44"/>
        <v>84.998160648148144</v>
      </c>
      <c r="AE103" s="22" t="str">
        <f t="shared" si="45"/>
        <v/>
      </c>
      <c r="AF103" s="22" t="str">
        <f t="shared" si="46"/>
        <v/>
      </c>
      <c r="AG103" s="22" t="str">
        <f t="shared" si="47"/>
        <v/>
      </c>
      <c r="AH103" s="22" t="str">
        <f t="shared" si="48"/>
        <v/>
      </c>
      <c r="AI103" s="22" t="str">
        <f t="shared" si="49"/>
        <v/>
      </c>
    </row>
    <row r="104" spans="1:35" x14ac:dyDescent="0.35">
      <c r="A104" s="38" t="str">
        <f>IF('Startovní listina'!A80="","",'Startovní listina'!A80)</f>
        <v>64</v>
      </c>
      <c r="B104" s="39" t="str">
        <f>IF('Startovní listina'!B72="","",'Startovní listina'!B72)</f>
        <v>Sedláčková Petra</v>
      </c>
      <c r="C104" s="39" t="str">
        <f>IF('Startovní listina'!D72="","",'Startovní listina'!D72)</f>
        <v>Cippy Esuatty</v>
      </c>
      <c r="D104" s="39" t="str">
        <f>IF('Startovní listina'!E72="","",'Startovní listina'!E72)</f>
        <v>BOC</v>
      </c>
      <c r="E104" s="63" t="str">
        <f>IF('Startovní listina'!F72="","",'Startovní listina'!F72)</f>
        <v>RO3</v>
      </c>
      <c r="F104" s="130">
        <v>84</v>
      </c>
      <c r="G104" s="131">
        <v>1.9327546296296298E-3</v>
      </c>
      <c r="H104" s="64" t="str">
        <f>IF(F104="","",IF(F104&gt;=90,"V",IF(F104&gt;=80,"VD",IF(F104&gt;=70,"D",IF(F104&gt;=60,"OB","NEOB")))))</f>
        <v>VD</v>
      </c>
      <c r="I104" s="39">
        <f>IF($I$10="Celkové",IF(F104="","",RANK(AD104,$AD$17:$AD$116,0)),IF(F104="","",IF(S104="RO3_1. START",RANK(T104,$T$17:$T$116,0),IF(S104="RO2_1. START",RANK(U104,$U$17:$U$116,0),IF(S104="RO1_1. START",RANK(V104,$V$17:$V$116,0),IF(S104="RO-V_1. START",RANK(W104,$W$17:$W$116,0),IF(S104="RO-Z_1. START",RANK(X104,$X$17:$X$116,0),IF(S104="RO3_2. START",RANK(Y104,$Y$17:$Y$116,0),IF(S104="RO2_2. START",RANK(Z104,$Z$17:$Z$116,0),IF(S104="RO1_2. START",RANK(AA104,$AA$17:$AA$116,0),IF(S104="RO-V_2. START",RANK(AB104,$AB$17:$AB$116,0),IF(S104="RO-Z_2. START",RANK(AC104,$AC$17:$AC$116,0),""))))))))))))</f>
        <v>25</v>
      </c>
      <c r="J104" s="107" t="str">
        <f>IF('Startovní listina'!H72="","",'Startovní listina'!H72)</f>
        <v>2. START</v>
      </c>
      <c r="K104" s="112" t="str">
        <f>IF('Startovní listina'!I72="","",'Startovní listina'!I72)</f>
        <v>Sandra Vonderstein (D)</v>
      </c>
      <c r="L104" s="113"/>
      <c r="M104" s="167"/>
      <c r="N104" s="172" t="str">
        <f t="shared" si="52"/>
        <v/>
      </c>
      <c r="O104" s="173" t="str">
        <f t="shared" si="53"/>
        <v/>
      </c>
      <c r="P104" s="174" t="str">
        <f t="shared" si="54"/>
        <v/>
      </c>
      <c r="R104" s="22" t="str">
        <f t="shared" si="50"/>
        <v>Sedláčková Petra_Cippy Esuatty_RO3</v>
      </c>
      <c r="S104" s="22" t="str">
        <f t="shared" si="51"/>
        <v>RO3_2. START</v>
      </c>
      <c r="T104" s="22" t="str">
        <f t="shared" si="34"/>
        <v/>
      </c>
      <c r="U104" s="22" t="str">
        <f t="shared" si="35"/>
        <v/>
      </c>
      <c r="V104" s="22" t="str">
        <f t="shared" si="36"/>
        <v/>
      </c>
      <c r="W104" s="22" t="str">
        <f t="shared" si="37"/>
        <v/>
      </c>
      <c r="X104" s="22" t="str">
        <f t="shared" si="38"/>
        <v/>
      </c>
      <c r="Y104" s="22">
        <f t="shared" si="39"/>
        <v>83.998067245370365</v>
      </c>
      <c r="Z104" s="22" t="str">
        <f t="shared" si="40"/>
        <v/>
      </c>
      <c r="AA104" s="22" t="str">
        <f t="shared" si="41"/>
        <v/>
      </c>
      <c r="AB104" s="22" t="str">
        <f t="shared" si="42"/>
        <v/>
      </c>
      <c r="AC104" s="22" t="str">
        <f t="shared" si="43"/>
        <v/>
      </c>
      <c r="AD104" s="98">
        <f t="shared" si="44"/>
        <v>83.998067245370365</v>
      </c>
      <c r="AE104" s="22" t="str">
        <f t="shared" si="45"/>
        <v/>
      </c>
      <c r="AF104" s="22" t="str">
        <f t="shared" si="46"/>
        <v/>
      </c>
      <c r="AG104" s="22" t="str">
        <f t="shared" si="47"/>
        <v/>
      </c>
      <c r="AH104" s="22" t="str">
        <f t="shared" si="48"/>
        <v/>
      </c>
      <c r="AI104" s="22" t="str">
        <f t="shared" si="49"/>
        <v/>
      </c>
    </row>
    <row r="105" spans="1:35" x14ac:dyDescent="0.35">
      <c r="A105" s="38" t="str">
        <f>IF('Startovní listina'!A56="","",'Startovní listina'!A56)</f>
        <v>40</v>
      </c>
      <c r="B105" s="39" t="str">
        <f>IF('Startovní listina'!B64="","",'Startovní listina'!B64)</f>
        <v>Kolomazníková Renata</v>
      </c>
      <c r="C105" s="39" t="str">
        <f>IF('Startovní listina'!D64="","",'Startovní listina'!D64)</f>
        <v>Coudy z Čertovy kazatelny</v>
      </c>
      <c r="D105" s="39" t="str">
        <f>IF('Startovní listina'!E64="","",'Startovní listina'!E64)</f>
        <v>BOC</v>
      </c>
      <c r="E105" s="63" t="str">
        <f>IF('Startovní listina'!F64="","",'Startovní listina'!F64)</f>
        <v>RO3</v>
      </c>
      <c r="F105" s="130">
        <v>84</v>
      </c>
      <c r="G105" s="131">
        <v>2.6497685185185183E-3</v>
      </c>
      <c r="H105" s="64" t="str">
        <f>IF(F105="","",IF(F105&gt;=90,"V",IF(F105&gt;=80,"VD",IF(F105&gt;=70,"D",IF(F105&gt;=60,"OB","NEOB")))))</f>
        <v>VD</v>
      </c>
      <c r="I105" s="39">
        <f>IF($I$10="Celkové",IF(F105="","",RANK(AD105,$AD$17:$AD$116,0)),IF(F105="","",IF(S105="RO3_1. START",RANK(T105,$T$17:$T$116,0),IF(S105="RO2_1. START",RANK(U105,$U$17:$U$116,0),IF(S105="RO1_1. START",RANK(V105,$V$17:$V$116,0),IF(S105="RO-V_1. START",RANK(W105,$W$17:$W$116,0),IF(S105="RO-Z_1. START",RANK(X105,$X$17:$X$116,0),IF(S105="RO3_2. START",RANK(Y105,$Y$17:$Y$116,0),IF(S105="RO2_2. START",RANK(Z105,$Z$17:$Z$116,0),IF(S105="RO1_2. START",RANK(AA105,$AA$17:$AA$116,0),IF(S105="RO-V_2. START",RANK(AB105,$AB$17:$AB$116,0),IF(S105="RO-Z_2. START",RANK(AC105,$AC$17:$AC$116,0),""))))))))))))</f>
        <v>26</v>
      </c>
      <c r="J105" s="107" t="str">
        <f>IF('Startovní listina'!H64="","",'Startovní listina'!H64)</f>
        <v>2. START</v>
      </c>
      <c r="K105" s="112" t="str">
        <f>IF('Startovní listina'!I64="","",'Startovní listina'!I64)</f>
        <v>Sandra Vonderstein (D)</v>
      </c>
      <c r="L105" s="113"/>
      <c r="M105" s="167"/>
      <c r="N105" s="172" t="str">
        <f t="shared" si="52"/>
        <v/>
      </c>
      <c r="O105" s="173" t="str">
        <f t="shared" si="53"/>
        <v/>
      </c>
      <c r="P105" s="174" t="str">
        <f t="shared" si="54"/>
        <v/>
      </c>
      <c r="R105" s="22" t="str">
        <f t="shared" si="50"/>
        <v>Kolomazníková Renata_Coudy z Čertovy kazatelny_RO3</v>
      </c>
      <c r="S105" s="22" t="str">
        <f t="shared" si="51"/>
        <v>RO3_2. START</v>
      </c>
      <c r="T105" s="22" t="str">
        <f t="shared" si="34"/>
        <v/>
      </c>
      <c r="U105" s="22" t="str">
        <f t="shared" si="35"/>
        <v/>
      </c>
      <c r="V105" s="22" t="str">
        <f t="shared" si="36"/>
        <v/>
      </c>
      <c r="W105" s="22" t="str">
        <f t="shared" si="37"/>
        <v/>
      </c>
      <c r="X105" s="22" t="str">
        <f t="shared" si="38"/>
        <v/>
      </c>
      <c r="Y105" s="22">
        <f t="shared" si="39"/>
        <v>83.997350231481477</v>
      </c>
      <c r="Z105" s="22" t="str">
        <f t="shared" si="40"/>
        <v/>
      </c>
      <c r="AA105" s="22" t="str">
        <f t="shared" si="41"/>
        <v/>
      </c>
      <c r="AB105" s="22" t="str">
        <f t="shared" si="42"/>
        <v/>
      </c>
      <c r="AC105" s="22" t="str">
        <f t="shared" si="43"/>
        <v/>
      </c>
      <c r="AD105" s="98">
        <f t="shared" si="44"/>
        <v>83.997350231481477</v>
      </c>
      <c r="AE105" s="22" t="str">
        <f t="shared" si="45"/>
        <v/>
      </c>
      <c r="AF105" s="22" t="str">
        <f t="shared" si="46"/>
        <v/>
      </c>
      <c r="AG105" s="22" t="str">
        <f t="shared" si="47"/>
        <v/>
      </c>
      <c r="AH105" s="22" t="str">
        <f t="shared" si="48"/>
        <v/>
      </c>
      <c r="AI105" s="22" t="str">
        <f t="shared" si="49"/>
        <v/>
      </c>
    </row>
    <row r="106" spans="1:35" x14ac:dyDescent="0.35">
      <c r="A106" s="38" t="str">
        <f>IF('Startovní listina'!A71="","",'Startovní listina'!A71)</f>
        <v>55</v>
      </c>
      <c r="B106" s="39" t="str">
        <f>IF('Startovní listina'!B69="","",'Startovní listina'!B69)</f>
        <v>Kučeriková Veronika</v>
      </c>
      <c r="C106" s="39" t="str">
        <f>IF('Startovní listina'!D69="","",'Startovní listina'!D69)</f>
        <v>Hopsinka Zara z Dančí louky</v>
      </c>
      <c r="D106" s="39" t="str">
        <f>IF('Startovní listina'!E69="","",'Startovní listina'!E69)</f>
        <v>CD</v>
      </c>
      <c r="E106" s="63" t="str">
        <f>IF('Startovní listina'!F69="","",'Startovní listina'!F69)</f>
        <v>RO3</v>
      </c>
      <c r="F106" s="130">
        <v>83</v>
      </c>
      <c r="G106" s="131">
        <v>2.562384259259259E-3</v>
      </c>
      <c r="H106" s="64" t="str">
        <f>IF(F106="","",IF(F106&gt;=90,"V",IF(F106&gt;=80,"VD",IF(F106&gt;=70,"D",IF(F106&gt;=60,"OB","NEOB")))))</f>
        <v>VD</v>
      </c>
      <c r="I106" s="39">
        <f>IF($I$10="Celkové",IF(F106="","",RANK(AD106,$AD$17:$AD$116,0)),IF(F106="","",IF(S106="RO3_1. START",RANK(T106,$T$17:$T$116,0),IF(S106="RO2_1. START",RANK(U106,$U$17:$U$116,0),IF(S106="RO1_1. START",RANK(V106,$V$17:$V$116,0),IF(S106="RO-V_1. START",RANK(W106,$W$17:$W$116,0),IF(S106="RO-Z_1. START",RANK(X106,$X$17:$X$116,0),IF(S106="RO3_2. START",RANK(Y106,$Y$17:$Y$116,0),IF(S106="RO2_2. START",RANK(Z106,$Z$17:$Z$116,0),IF(S106="RO1_2. START",RANK(AA106,$AA$17:$AA$116,0),IF(S106="RO-V_2. START",RANK(AB106,$AB$17:$AB$116,0),IF(S106="RO-Z_2. START",RANK(AC106,$AC$17:$AC$116,0),""))))))))))))</f>
        <v>27</v>
      </c>
      <c r="J106" s="107" t="str">
        <f>IF('Startovní listina'!H69="","",'Startovní listina'!H69)</f>
        <v>2. START</v>
      </c>
      <c r="K106" s="112" t="str">
        <f>IF('Startovní listina'!I69="","",'Startovní listina'!I69)</f>
        <v>Sandra Vonderstein (D)</v>
      </c>
      <c r="L106" s="113"/>
      <c r="M106" s="167"/>
      <c r="N106" s="172" t="str">
        <f t="shared" si="52"/>
        <v/>
      </c>
      <c r="O106" s="173" t="str">
        <f t="shared" si="53"/>
        <v/>
      </c>
      <c r="P106" s="174" t="str">
        <f t="shared" si="54"/>
        <v/>
      </c>
      <c r="R106" s="22" t="str">
        <f t="shared" si="50"/>
        <v>Kučeriková Veronika_Hopsinka Zara z Dančí louky_RO3</v>
      </c>
      <c r="S106" s="22" t="str">
        <f t="shared" si="51"/>
        <v>RO3_2. START</v>
      </c>
      <c r="T106" s="22" t="str">
        <f t="shared" si="34"/>
        <v/>
      </c>
      <c r="U106" s="22" t="str">
        <f t="shared" si="35"/>
        <v/>
      </c>
      <c r="V106" s="22" t="str">
        <f t="shared" si="36"/>
        <v/>
      </c>
      <c r="W106" s="22" t="str">
        <f t="shared" si="37"/>
        <v/>
      </c>
      <c r="X106" s="22" t="str">
        <f t="shared" si="38"/>
        <v/>
      </c>
      <c r="Y106" s="22">
        <f t="shared" si="39"/>
        <v>82.997437615740736</v>
      </c>
      <c r="Z106" s="22" t="str">
        <f t="shared" si="40"/>
        <v/>
      </c>
      <c r="AA106" s="22" t="str">
        <f t="shared" si="41"/>
        <v/>
      </c>
      <c r="AB106" s="22" t="str">
        <f t="shared" si="42"/>
        <v/>
      </c>
      <c r="AC106" s="22" t="str">
        <f t="shared" si="43"/>
        <v/>
      </c>
      <c r="AD106" s="98">
        <f t="shared" si="44"/>
        <v>82.997437615740736</v>
      </c>
      <c r="AE106" s="22" t="str">
        <f t="shared" si="45"/>
        <v/>
      </c>
      <c r="AF106" s="22" t="str">
        <f t="shared" si="46"/>
        <v/>
      </c>
      <c r="AG106" s="22" t="str">
        <f t="shared" si="47"/>
        <v/>
      </c>
      <c r="AH106" s="22" t="str">
        <f t="shared" si="48"/>
        <v/>
      </c>
      <c r="AI106" s="22" t="str">
        <f t="shared" si="49"/>
        <v/>
      </c>
    </row>
    <row r="107" spans="1:35" x14ac:dyDescent="0.35">
      <c r="A107" s="38" t="str">
        <f>IF('Startovní listina'!A26="","",'Startovní listina'!A26)</f>
        <v>10</v>
      </c>
      <c r="B107" s="39" t="str">
        <f>IF('Startovní listina'!B88="","",'Startovní listina'!B88)</f>
        <v>Sajdoková Bára</v>
      </c>
      <c r="C107" s="39" t="str">
        <f>IF('Startovní listina'!D88="","",'Startovní listina'!D88)</f>
        <v>Lucky Tajtrlík</v>
      </c>
      <c r="D107" s="39" t="str">
        <f>IF('Startovní listina'!E88="","",'Startovní listina'!E88)</f>
        <v>MIX</v>
      </c>
      <c r="E107" s="63" t="str">
        <f>IF('Startovní listina'!F88="","",'Startovní listina'!F88)</f>
        <v>RO3</v>
      </c>
      <c r="F107" s="130">
        <v>81</v>
      </c>
      <c r="G107" s="131">
        <v>1.9869212962962965E-3</v>
      </c>
      <c r="H107" s="64" t="str">
        <f>IF(F107="","",IF(F107&gt;=90,"V",IF(F107&gt;=80,"VD",IF(F107&gt;=70,"D",IF(F107&gt;=60,"OB","NEOB")))))</f>
        <v>VD</v>
      </c>
      <c r="I107" s="39">
        <f>IF($I$10="Celkové",IF(F107="","",RANK(AD107,$AD$17:$AD$116,0)),IF(F107="","",IF(S107="RO3_1. START",RANK(T107,$T$17:$T$116,0),IF(S107="RO2_1. START",RANK(U107,$U$17:$U$116,0),IF(S107="RO1_1. START",RANK(V107,$V$17:$V$116,0),IF(S107="RO-V_1. START",RANK(W107,$W$17:$W$116,0),IF(S107="RO-Z_1. START",RANK(X107,$X$17:$X$116,0),IF(S107="RO3_2. START",RANK(Y107,$Y$17:$Y$116,0),IF(S107="RO2_2. START",RANK(Z107,$Z$17:$Z$116,0),IF(S107="RO1_2. START",RANK(AA107,$AA$17:$AA$116,0),IF(S107="RO-V_2. START",RANK(AB107,$AB$17:$AB$116,0),IF(S107="RO-Z_2. START",RANK(AC107,$AC$17:$AC$116,0),""))))))))))))</f>
        <v>28</v>
      </c>
      <c r="J107" s="107" t="str">
        <f>IF('Startovní listina'!H88="","",'Startovní listina'!H88)</f>
        <v>2. START</v>
      </c>
      <c r="K107" s="112" t="str">
        <f>IF('Startovní listina'!I88="","",'Startovní listina'!I88)</f>
        <v>Sandra Vonderstein (D)</v>
      </c>
      <c r="L107" s="113"/>
      <c r="M107" s="167"/>
      <c r="N107" s="172" t="str">
        <f t="shared" si="52"/>
        <v/>
      </c>
      <c r="O107" s="173" t="str">
        <f t="shared" si="53"/>
        <v/>
      </c>
      <c r="P107" s="174" t="str">
        <f t="shared" si="54"/>
        <v/>
      </c>
      <c r="R107" s="22" t="str">
        <f t="shared" si="50"/>
        <v>Sajdoková Bára_Lucky Tajtrlík_RO3</v>
      </c>
      <c r="S107" s="22" t="str">
        <f t="shared" si="51"/>
        <v>RO3_2. START</v>
      </c>
      <c r="T107" s="22" t="str">
        <f t="shared" si="34"/>
        <v/>
      </c>
      <c r="U107" s="22" t="str">
        <f t="shared" si="35"/>
        <v/>
      </c>
      <c r="V107" s="22" t="str">
        <f t="shared" si="36"/>
        <v/>
      </c>
      <c r="W107" s="22" t="str">
        <f t="shared" si="37"/>
        <v/>
      </c>
      <c r="X107" s="22" t="str">
        <f t="shared" si="38"/>
        <v/>
      </c>
      <c r="Y107" s="22">
        <f t="shared" si="39"/>
        <v>80.998013078703707</v>
      </c>
      <c r="Z107" s="22" t="str">
        <f t="shared" si="40"/>
        <v/>
      </c>
      <c r="AA107" s="22" t="str">
        <f t="shared" si="41"/>
        <v/>
      </c>
      <c r="AB107" s="22" t="str">
        <f t="shared" si="42"/>
        <v/>
      </c>
      <c r="AC107" s="22" t="str">
        <f t="shared" si="43"/>
        <v/>
      </c>
      <c r="AD107" s="98">
        <f t="shared" si="44"/>
        <v>80.998013078703707</v>
      </c>
      <c r="AE107" s="22" t="str">
        <f t="shared" si="45"/>
        <v/>
      </c>
      <c r="AF107" s="22" t="str">
        <f t="shared" si="46"/>
        <v/>
      </c>
      <c r="AG107" s="22" t="str">
        <f t="shared" si="47"/>
        <v/>
      </c>
      <c r="AH107" s="22" t="str">
        <f t="shared" si="48"/>
        <v/>
      </c>
      <c r="AI107" s="22" t="str">
        <f t="shared" si="49"/>
        <v/>
      </c>
    </row>
    <row r="108" spans="1:35" x14ac:dyDescent="0.35">
      <c r="A108" s="38" t="str">
        <f>IF('Startovní listina'!A66="","",'Startovní listina'!A66)</f>
        <v>50</v>
      </c>
      <c r="B108" s="39" t="str">
        <f>IF('Startovní listina'!B66="","",'Startovní listina'!B66)</f>
        <v>Barošová Kristýna</v>
      </c>
      <c r="C108" s="39" t="str">
        <f>IF('Startovní listina'!D66="","",'Startovní listina'!D66)</f>
        <v xml:space="preserve">Mind the dog Star </v>
      </c>
      <c r="D108" s="39" t="str">
        <f>IF('Startovní listina'!E66="","",'Startovní listina'!E66)</f>
        <v>BOC</v>
      </c>
      <c r="E108" s="63" t="str">
        <f>IF('Startovní listina'!F66="","",'Startovní listina'!F66)</f>
        <v>RO3</v>
      </c>
      <c r="F108" s="130">
        <v>80</v>
      </c>
      <c r="G108" s="131">
        <v>1.995949074074074E-3</v>
      </c>
      <c r="H108" s="64" t="str">
        <f>IF(F108="","",IF(F108&gt;=90,"V",IF(F108&gt;=80,"VD",IF(F108&gt;=70,"D",IF(F108&gt;=60,"OB","NEOB")))))</f>
        <v>VD</v>
      </c>
      <c r="I108" s="39">
        <f>IF($I$10="Celkové",IF(F108="","",RANK(AD108,$AD$17:$AD$116,0)),IF(F108="","",IF(S108="RO3_1. START",RANK(T108,$T$17:$T$116,0),IF(S108="RO2_1. START",RANK(U108,$U$17:$U$116,0),IF(S108="RO1_1. START",RANK(V108,$V$17:$V$116,0),IF(S108="RO-V_1. START",RANK(W108,$W$17:$W$116,0),IF(S108="RO-Z_1. START",RANK(X108,$X$17:$X$116,0),IF(S108="RO3_2. START",RANK(Y108,$Y$17:$Y$116,0),IF(S108="RO2_2. START",RANK(Z108,$Z$17:$Z$116,0),IF(S108="RO1_2. START",RANK(AA108,$AA$17:$AA$116,0),IF(S108="RO-V_2. START",RANK(AB108,$AB$17:$AB$116,0),IF(S108="RO-Z_2. START",RANK(AC108,$AC$17:$AC$116,0),""))))))))))))</f>
        <v>29</v>
      </c>
      <c r="J108" s="107" t="str">
        <f>IF('Startovní listina'!H66="","",'Startovní listina'!H66)</f>
        <v>2. START</v>
      </c>
      <c r="K108" s="112" t="str">
        <f>IF('Startovní listina'!I66="","",'Startovní listina'!I66)</f>
        <v>Sandra Vonderstein (D)</v>
      </c>
      <c r="L108" s="113"/>
      <c r="M108" s="167"/>
      <c r="N108" s="172" t="str">
        <f t="shared" si="52"/>
        <v/>
      </c>
      <c r="O108" s="173" t="str">
        <f t="shared" si="53"/>
        <v/>
      </c>
      <c r="P108" s="174" t="str">
        <f t="shared" si="54"/>
        <v/>
      </c>
      <c r="R108" s="22" t="str">
        <f t="shared" si="50"/>
        <v>Barošová Kristýna_Mind the dog Star _RO3</v>
      </c>
      <c r="S108" s="22" t="str">
        <f t="shared" si="51"/>
        <v>RO3_2. START</v>
      </c>
      <c r="T108" s="22" t="str">
        <f t="shared" si="34"/>
        <v/>
      </c>
      <c r="U108" s="22" t="str">
        <f t="shared" si="35"/>
        <v/>
      </c>
      <c r="V108" s="22" t="str">
        <f t="shared" si="36"/>
        <v/>
      </c>
      <c r="W108" s="22" t="str">
        <f t="shared" si="37"/>
        <v/>
      </c>
      <c r="X108" s="22" t="str">
        <f t="shared" si="38"/>
        <v/>
      </c>
      <c r="Y108" s="22">
        <f t="shared" si="39"/>
        <v>79.998004050925928</v>
      </c>
      <c r="Z108" s="22" t="str">
        <f t="shared" si="40"/>
        <v/>
      </c>
      <c r="AA108" s="22" t="str">
        <f t="shared" si="41"/>
        <v/>
      </c>
      <c r="AB108" s="22" t="str">
        <f t="shared" si="42"/>
        <v/>
      </c>
      <c r="AC108" s="22" t="str">
        <f t="shared" si="43"/>
        <v/>
      </c>
      <c r="AD108" s="98">
        <f t="shared" si="44"/>
        <v>79.998004050925928</v>
      </c>
      <c r="AE108" s="22" t="str">
        <f t="shared" si="45"/>
        <v/>
      </c>
      <c r="AF108" s="22" t="str">
        <f t="shared" si="46"/>
        <v/>
      </c>
      <c r="AG108" s="22" t="str">
        <f t="shared" si="47"/>
        <v/>
      </c>
      <c r="AH108" s="22" t="str">
        <f t="shared" si="48"/>
        <v/>
      </c>
      <c r="AI108" s="22" t="str">
        <f t="shared" si="49"/>
        <v/>
      </c>
    </row>
    <row r="109" spans="1:35" x14ac:dyDescent="0.35">
      <c r="A109" s="38" t="str">
        <f>IF('Startovní listina'!A75="","",'Startovní listina'!A75)</f>
        <v>59</v>
      </c>
      <c r="B109" s="39" t="str">
        <f>IF('Startovní listina'!B56="","",'Startovní listina'!B56)</f>
        <v>Chábová Michaela</v>
      </c>
      <c r="C109" s="39" t="str">
        <f>IF('Startovní listina'!D56="","",'Startovní listina'!D56)</f>
        <v>Arwen Tartarus nefarius</v>
      </c>
      <c r="D109" s="39" t="str">
        <f>IF('Startovní listina'!E56="","",'Startovní listina'!E56)</f>
        <v>NO</v>
      </c>
      <c r="E109" s="63" t="str">
        <f>IF('Startovní listina'!F56="","",'Startovní listina'!F56)</f>
        <v>RO3</v>
      </c>
      <c r="F109" s="130">
        <v>80</v>
      </c>
      <c r="G109" s="131">
        <v>2.3366898148148144E-3</v>
      </c>
      <c r="H109" s="64" t="str">
        <f>IF(F109="","",IF(F109&gt;=90,"V",IF(F109&gt;=80,"VD",IF(F109&gt;=70,"D",IF(F109&gt;=60,"OB","NEOB")))))</f>
        <v>VD</v>
      </c>
      <c r="I109" s="39">
        <f>IF($I$10="Celkové",IF(F109="","",RANK(AD109,$AD$17:$AD$116,0)),IF(F109="","",IF(S109="RO3_1. START",RANK(T109,$T$17:$T$116,0),IF(S109="RO2_1. START",RANK(U109,$U$17:$U$116,0),IF(S109="RO1_1. START",RANK(V109,$V$17:$V$116,0),IF(S109="RO-V_1. START",RANK(W109,$W$17:$W$116,0),IF(S109="RO-Z_1. START",RANK(X109,$X$17:$X$116,0),IF(S109="RO3_2. START",RANK(Y109,$Y$17:$Y$116,0),IF(S109="RO2_2. START",RANK(Z109,$Z$17:$Z$116,0),IF(S109="RO1_2. START",RANK(AA109,$AA$17:$AA$116,0),IF(S109="RO-V_2. START",RANK(AB109,$AB$17:$AB$116,0),IF(S109="RO-Z_2. START",RANK(AC109,$AC$17:$AC$116,0),""))))))))))))</f>
        <v>30</v>
      </c>
      <c r="J109" s="107" t="str">
        <f>IF('Startovní listina'!H56="","",'Startovní listina'!H56)</f>
        <v>2. START</v>
      </c>
      <c r="K109" s="112" t="str">
        <f>IF('Startovní listina'!I56="","",'Startovní listina'!I56)</f>
        <v>Sandra Vonderstein (D)</v>
      </c>
      <c r="L109" s="113"/>
      <c r="M109" s="167"/>
      <c r="N109" s="172" t="str">
        <f t="shared" si="52"/>
        <v/>
      </c>
      <c r="O109" s="173" t="str">
        <f t="shared" si="53"/>
        <v/>
      </c>
      <c r="P109" s="174" t="str">
        <f t="shared" si="54"/>
        <v/>
      </c>
      <c r="R109" s="22" t="str">
        <f t="shared" si="50"/>
        <v>Chábová Michaela_Arwen Tartarus nefarius_RO3</v>
      </c>
      <c r="S109" s="22" t="str">
        <f t="shared" si="51"/>
        <v>RO3_2. START</v>
      </c>
      <c r="T109" s="22" t="str">
        <f t="shared" si="34"/>
        <v/>
      </c>
      <c r="U109" s="22" t="str">
        <f t="shared" si="35"/>
        <v/>
      </c>
      <c r="V109" s="22" t="str">
        <f t="shared" si="36"/>
        <v/>
      </c>
      <c r="W109" s="22" t="str">
        <f t="shared" si="37"/>
        <v/>
      </c>
      <c r="X109" s="22" t="str">
        <f t="shared" si="38"/>
        <v/>
      </c>
      <c r="Y109" s="22">
        <f t="shared" si="39"/>
        <v>79.997663310185189</v>
      </c>
      <c r="Z109" s="22" t="str">
        <f t="shared" si="40"/>
        <v/>
      </c>
      <c r="AA109" s="22" t="str">
        <f t="shared" si="41"/>
        <v/>
      </c>
      <c r="AB109" s="22" t="str">
        <f t="shared" si="42"/>
        <v/>
      </c>
      <c r="AC109" s="22" t="str">
        <f t="shared" si="43"/>
        <v/>
      </c>
      <c r="AD109" s="98">
        <f t="shared" si="44"/>
        <v>79.997663310185189</v>
      </c>
      <c r="AE109" s="22" t="str">
        <f t="shared" si="45"/>
        <v/>
      </c>
      <c r="AF109" s="22" t="str">
        <f t="shared" si="46"/>
        <v/>
      </c>
      <c r="AG109" s="22" t="str">
        <f t="shared" si="47"/>
        <v/>
      </c>
      <c r="AH109" s="22" t="str">
        <f t="shared" si="48"/>
        <v/>
      </c>
      <c r="AI109" s="22" t="str">
        <f t="shared" si="49"/>
        <v/>
      </c>
    </row>
    <row r="110" spans="1:35" x14ac:dyDescent="0.35">
      <c r="A110" s="38" t="str">
        <f>IF('Startovní listina'!A52="","",'Startovní listina'!A52)</f>
        <v>36</v>
      </c>
      <c r="B110" s="39" t="str">
        <f>IF('Startovní listina'!B90="","",'Startovní listina'!B90)</f>
        <v>Kučeriková Veronika</v>
      </c>
      <c r="C110" s="39" t="str">
        <f>IF('Startovní listina'!D90="","",'Startovní listina'!D90)</f>
        <v>Aero Oreo z Ranche na Hranici</v>
      </c>
      <c r="D110" s="39" t="str">
        <f>IF('Startovní listina'!E90="","",'Startovní listina'!E90)</f>
        <v>SHE</v>
      </c>
      <c r="E110" s="63" t="str">
        <f>IF('Startovní listina'!F90="","",'Startovní listina'!F90)</f>
        <v>RO3</v>
      </c>
      <c r="F110" s="130">
        <v>78</v>
      </c>
      <c r="G110" s="131">
        <v>2.039699074074074E-3</v>
      </c>
      <c r="H110" s="64" t="str">
        <f>IF(F110="","",IF(F110&gt;=90,"V",IF(F110&gt;=80,"VD",IF(F110&gt;=70,"D",IF(F110&gt;=60,"OB","NEOB")))))</f>
        <v>D</v>
      </c>
      <c r="I110" s="39">
        <f>IF($I$10="Celkové",IF(F110="","",RANK(AD110,$AD$17:$AD$116,0)),IF(F110="","",IF(S110="RO3_1. START",RANK(T110,$T$17:$T$116,0),IF(S110="RO2_1. START",RANK(U110,$U$17:$U$116,0),IF(S110="RO1_1. START",RANK(V110,$V$17:$V$116,0),IF(S110="RO-V_1. START",RANK(W110,$W$17:$W$116,0),IF(S110="RO-Z_1. START",RANK(X110,$X$17:$X$116,0),IF(S110="RO3_2. START",RANK(Y110,$Y$17:$Y$116,0),IF(S110="RO2_2. START",RANK(Z110,$Z$17:$Z$116,0),IF(S110="RO1_2. START",RANK(AA110,$AA$17:$AA$116,0),IF(S110="RO-V_2. START",RANK(AB110,$AB$17:$AB$116,0),IF(S110="RO-Z_2. START",RANK(AC110,$AC$17:$AC$116,0),""))))))))))))</f>
        <v>31</v>
      </c>
      <c r="J110" s="107" t="str">
        <f>IF('Startovní listina'!H90="","",'Startovní listina'!H90)</f>
        <v>2. START</v>
      </c>
      <c r="K110" s="112" t="str">
        <f>IF('Startovní listina'!I90="","",'Startovní listina'!I90)</f>
        <v>Sandra Vonderstein (D)</v>
      </c>
      <c r="L110" s="113"/>
      <c r="M110" s="167"/>
      <c r="N110" s="172" t="str">
        <f t="shared" si="52"/>
        <v/>
      </c>
      <c r="O110" s="173" t="str">
        <f t="shared" si="53"/>
        <v/>
      </c>
      <c r="P110" s="174" t="str">
        <f t="shared" si="54"/>
        <v/>
      </c>
      <c r="R110" s="22" t="str">
        <f t="shared" si="50"/>
        <v>Kučeriková Veronika_Aero Oreo z Ranche na Hranici_RO3</v>
      </c>
      <c r="S110" s="22" t="str">
        <f t="shared" si="51"/>
        <v>RO3_2. START</v>
      </c>
      <c r="T110" s="22" t="str">
        <f t="shared" si="34"/>
        <v/>
      </c>
      <c r="U110" s="22" t="str">
        <f t="shared" si="35"/>
        <v/>
      </c>
      <c r="V110" s="22" t="str">
        <f t="shared" si="36"/>
        <v/>
      </c>
      <c r="W110" s="22" t="str">
        <f t="shared" si="37"/>
        <v/>
      </c>
      <c r="X110" s="22" t="str">
        <f t="shared" si="38"/>
        <v/>
      </c>
      <c r="Y110" s="22">
        <f t="shared" si="39"/>
        <v>77.997960300925925</v>
      </c>
      <c r="Z110" s="22" t="str">
        <f t="shared" si="40"/>
        <v/>
      </c>
      <c r="AA110" s="22" t="str">
        <f t="shared" si="41"/>
        <v/>
      </c>
      <c r="AB110" s="22" t="str">
        <f t="shared" si="42"/>
        <v/>
      </c>
      <c r="AC110" s="22" t="str">
        <f t="shared" si="43"/>
        <v/>
      </c>
      <c r="AD110" s="98">
        <f t="shared" si="44"/>
        <v>77.997960300925925</v>
      </c>
      <c r="AE110" s="22" t="str">
        <f t="shared" si="45"/>
        <v/>
      </c>
      <c r="AF110" s="22" t="str">
        <f t="shared" si="46"/>
        <v/>
      </c>
      <c r="AG110" s="22" t="str">
        <f t="shared" si="47"/>
        <v/>
      </c>
      <c r="AH110" s="22" t="str">
        <f t="shared" si="48"/>
        <v/>
      </c>
      <c r="AI110" s="22" t="str">
        <f t="shared" si="49"/>
        <v/>
      </c>
    </row>
    <row r="111" spans="1:35" x14ac:dyDescent="0.35">
      <c r="A111" s="38" t="str">
        <f>IF('Startovní listina'!A44="","",'Startovní listina'!A44)</f>
        <v>28</v>
      </c>
      <c r="B111" s="39" t="str">
        <f>IF('Startovní listina'!B60="","",'Startovní listina'!B60)</f>
        <v>Horáková Marie</v>
      </c>
      <c r="C111" s="39" t="str">
        <f>IF('Startovní listina'!D60="","",'Startovní listina'!D60)</f>
        <v>A Spooky Ticket to Ride</v>
      </c>
      <c r="D111" s="39" t="str">
        <f>IF('Startovní listina'!E60="","",'Startovní listina'!E60)</f>
        <v>AUO</v>
      </c>
      <c r="E111" s="63" t="str">
        <f>IF('Startovní listina'!F60="","",'Startovní listina'!F60)</f>
        <v>RO3</v>
      </c>
      <c r="F111" s="130">
        <v>75</v>
      </c>
      <c r="G111" s="131">
        <v>2.0827546296296297E-3</v>
      </c>
      <c r="H111" s="64" t="str">
        <f>IF(F111="","",IF(F111&gt;=90,"V",IF(F111&gt;=80,"VD",IF(F111&gt;=70,"D",IF(F111&gt;=60,"OB","NEOB")))))</f>
        <v>D</v>
      </c>
      <c r="I111" s="39">
        <f>IF($I$10="Celkové",IF(F111="","",RANK(AD111,$AD$17:$AD$116,0)),IF(F111="","",IF(S111="RO3_1. START",RANK(T111,$T$17:$T$116,0),IF(S111="RO2_1. START",RANK(U111,$U$17:$U$116,0),IF(S111="RO1_1. START",RANK(V111,$V$17:$V$116,0),IF(S111="RO-V_1. START",RANK(W111,$W$17:$W$116,0),IF(S111="RO-Z_1. START",RANK(X111,$X$17:$X$116,0),IF(S111="RO3_2. START",RANK(Y111,$Y$17:$Y$116,0),IF(S111="RO2_2. START",RANK(Z111,$Z$17:$Z$116,0),IF(S111="RO1_2. START",RANK(AA111,$AA$17:$AA$116,0),IF(S111="RO-V_2. START",RANK(AB111,$AB$17:$AB$116,0),IF(S111="RO-Z_2. START",RANK(AC111,$AC$17:$AC$116,0),""))))))))))))</f>
        <v>32</v>
      </c>
      <c r="J111" s="107" t="str">
        <f>IF('Startovní listina'!H60="","",'Startovní listina'!H60)</f>
        <v>2. START</v>
      </c>
      <c r="K111" s="112" t="str">
        <f>IF('Startovní listina'!I60="","",'Startovní listina'!I60)</f>
        <v>Sandra Vonderstein (D)</v>
      </c>
      <c r="L111" s="113"/>
      <c r="M111" s="167"/>
      <c r="N111" s="172" t="str">
        <f t="shared" si="52"/>
        <v/>
      </c>
      <c r="O111" s="173" t="str">
        <f t="shared" si="53"/>
        <v/>
      </c>
      <c r="P111" s="174" t="str">
        <f t="shared" si="54"/>
        <v/>
      </c>
      <c r="R111" s="22" t="str">
        <f t="shared" si="50"/>
        <v>Horáková Marie_A Spooky Ticket to Ride_RO3</v>
      </c>
      <c r="S111" s="22" t="str">
        <f t="shared" si="51"/>
        <v>RO3_2. START</v>
      </c>
      <c r="T111" s="22" t="str">
        <f t="shared" si="34"/>
        <v/>
      </c>
      <c r="U111" s="22" t="str">
        <f t="shared" si="35"/>
        <v/>
      </c>
      <c r="V111" s="22" t="str">
        <f t="shared" si="36"/>
        <v/>
      </c>
      <c r="W111" s="22" t="str">
        <f t="shared" si="37"/>
        <v/>
      </c>
      <c r="X111" s="22" t="str">
        <f t="shared" si="38"/>
        <v/>
      </c>
      <c r="Y111" s="22">
        <f t="shared" si="39"/>
        <v>74.997917245370374</v>
      </c>
      <c r="Z111" s="22" t="str">
        <f t="shared" si="40"/>
        <v/>
      </c>
      <c r="AA111" s="22" t="str">
        <f t="shared" si="41"/>
        <v/>
      </c>
      <c r="AB111" s="22" t="str">
        <f t="shared" si="42"/>
        <v/>
      </c>
      <c r="AC111" s="22" t="str">
        <f t="shared" si="43"/>
        <v/>
      </c>
      <c r="AD111" s="98">
        <f t="shared" si="44"/>
        <v>74.997917245370374</v>
      </c>
      <c r="AE111" s="22" t="str">
        <f t="shared" si="45"/>
        <v/>
      </c>
      <c r="AF111" s="22" t="str">
        <f t="shared" si="46"/>
        <v/>
      </c>
      <c r="AG111" s="22" t="str">
        <f t="shared" si="47"/>
        <v/>
      </c>
      <c r="AH111" s="22" t="str">
        <f t="shared" si="48"/>
        <v/>
      </c>
      <c r="AI111" s="22" t="str">
        <f t="shared" si="49"/>
        <v/>
      </c>
    </row>
    <row r="112" spans="1:35" x14ac:dyDescent="0.35">
      <c r="A112" s="38" t="str">
        <f>IF('Startovní listina'!A62="","",'Startovní listina'!A62)</f>
        <v>46</v>
      </c>
      <c r="B112" s="39" t="str">
        <f>IF('Startovní listina'!B58="","",'Startovní listina'!B58)</f>
        <v>Liščáková Zlatuše</v>
      </c>
      <c r="C112" s="39" t="str">
        <f>IF('Startovní listina'!D58="","",'Startovní listina'!D58)</f>
        <v>Briabell z Dubské Hajnice</v>
      </c>
      <c r="D112" s="39" t="str">
        <f>IF('Startovní listina'!E58="","",'Startovní listina'!E58)</f>
        <v>BŠO</v>
      </c>
      <c r="E112" s="63" t="str">
        <f>IF('Startovní listina'!F58="","",'Startovní listina'!F58)</f>
        <v>RO3</v>
      </c>
      <c r="F112" s="130">
        <v>72</v>
      </c>
      <c r="G112" s="131">
        <v>2.055787037037037E-3</v>
      </c>
      <c r="H112" s="64" t="str">
        <f>IF(F112="","",IF(F112&gt;=90,"V",IF(F112&gt;=80,"VD",IF(F112&gt;=70,"D",IF(F112&gt;=60,"OB","NEOB")))))</f>
        <v>D</v>
      </c>
      <c r="I112" s="39">
        <f>IF($I$10="Celkové",IF(F112="","",RANK(AD112,$AD$17:$AD$116,0)),IF(F112="","",IF(S112="RO3_1. START",RANK(T112,$T$17:$T$116,0),IF(S112="RO2_1. START",RANK(U112,$U$17:$U$116,0),IF(S112="RO1_1. START",RANK(V112,$V$17:$V$116,0),IF(S112="RO-V_1. START",RANK(W112,$W$17:$W$116,0),IF(S112="RO-Z_1. START",RANK(X112,$X$17:$X$116,0),IF(S112="RO3_2. START",RANK(Y112,$Y$17:$Y$116,0),IF(S112="RO2_2. START",RANK(Z112,$Z$17:$Z$116,0),IF(S112="RO1_2. START",RANK(AA112,$AA$17:$AA$116,0),IF(S112="RO-V_2. START",RANK(AB112,$AB$17:$AB$116,0),IF(S112="RO-Z_2. START",RANK(AC112,$AC$17:$AC$116,0),""))))))))))))</f>
        <v>33</v>
      </c>
      <c r="J112" s="107" t="str">
        <f>IF('Startovní listina'!H58="","",'Startovní listina'!H58)</f>
        <v>2. START</v>
      </c>
      <c r="K112" s="112" t="str">
        <f>IF('Startovní listina'!I58="","",'Startovní listina'!I58)</f>
        <v>Sandra Vonderstein (D)</v>
      </c>
      <c r="L112" s="113"/>
      <c r="M112" s="167"/>
      <c r="N112" s="172" t="str">
        <f t="shared" si="52"/>
        <v/>
      </c>
      <c r="O112" s="173" t="str">
        <f t="shared" si="53"/>
        <v/>
      </c>
      <c r="P112" s="174" t="str">
        <f t="shared" si="54"/>
        <v/>
      </c>
      <c r="R112" s="22" t="str">
        <f t="shared" si="50"/>
        <v>Liščáková Zlatuše_Briabell z Dubské Hajnice_RO3</v>
      </c>
      <c r="S112" s="22" t="str">
        <f t="shared" si="51"/>
        <v>RO3_2. START</v>
      </c>
      <c r="T112" s="22" t="str">
        <f t="shared" si="34"/>
        <v/>
      </c>
      <c r="U112" s="22" t="str">
        <f t="shared" si="35"/>
        <v/>
      </c>
      <c r="V112" s="22" t="str">
        <f t="shared" si="36"/>
        <v/>
      </c>
      <c r="W112" s="22" t="str">
        <f t="shared" si="37"/>
        <v/>
      </c>
      <c r="X112" s="22" t="str">
        <f t="shared" si="38"/>
        <v/>
      </c>
      <c r="Y112" s="22">
        <f t="shared" si="39"/>
        <v>71.997944212962963</v>
      </c>
      <c r="Z112" s="22" t="str">
        <f t="shared" si="40"/>
        <v/>
      </c>
      <c r="AA112" s="22" t="str">
        <f t="shared" si="41"/>
        <v/>
      </c>
      <c r="AB112" s="22" t="str">
        <f t="shared" si="42"/>
        <v/>
      </c>
      <c r="AC112" s="22" t="str">
        <f t="shared" si="43"/>
        <v/>
      </c>
      <c r="AD112" s="98">
        <f t="shared" si="44"/>
        <v>71.997944212962963</v>
      </c>
      <c r="AE112" s="22" t="str">
        <f t="shared" si="45"/>
        <v/>
      </c>
      <c r="AF112" s="22" t="str">
        <f t="shared" si="46"/>
        <v/>
      </c>
      <c r="AG112" s="22" t="str">
        <f t="shared" si="47"/>
        <v/>
      </c>
      <c r="AH112" s="22" t="str">
        <f t="shared" si="48"/>
        <v/>
      </c>
      <c r="AI112" s="22" t="str">
        <f t="shared" si="49"/>
        <v/>
      </c>
    </row>
    <row r="113" spans="1:35" x14ac:dyDescent="0.35">
      <c r="A113" s="38" t="str">
        <f>IF('Startovní listina'!A34="","",'Startovní listina'!A34)</f>
        <v>18</v>
      </c>
      <c r="B113" s="39" t="str">
        <f>IF('Startovní listina'!B79="","",'Startovní listina'!B79)</f>
        <v>Liščáková Zlatuše</v>
      </c>
      <c r="C113" s="39" t="str">
        <f>IF('Startovní listina'!D79="","",'Startovní listina'!D79)</f>
        <v>Dada-Dea Star z Dubské Hajnice</v>
      </c>
      <c r="D113" s="39" t="str">
        <f>IF('Startovní listina'!E79="","",'Startovní listina'!E79)</f>
        <v>BŠO</v>
      </c>
      <c r="E113" s="63" t="str">
        <f>IF('Startovní listina'!F79="","",'Startovní listina'!F79)</f>
        <v>RO3</v>
      </c>
      <c r="F113" s="130">
        <v>72</v>
      </c>
      <c r="G113" s="131">
        <v>2.0989583333333333E-3</v>
      </c>
      <c r="H113" s="64" t="str">
        <f>IF(F113="","",IF(F113&gt;=90,"V",IF(F113&gt;=80,"VD",IF(F113&gt;=70,"D",IF(F113&gt;=60,"OB","NEOB")))))</f>
        <v>D</v>
      </c>
      <c r="I113" s="39">
        <f>IF($I$10="Celkové",IF(F113="","",RANK(AD113,$AD$17:$AD$116,0)),IF(F113="","",IF(S113="RO3_1. START",RANK(T113,$T$17:$T$116,0),IF(S113="RO2_1. START",RANK(U113,$U$17:$U$116,0),IF(S113="RO1_1. START",RANK(V113,$V$17:$V$116,0),IF(S113="RO-V_1. START",RANK(W113,$W$17:$W$116,0),IF(S113="RO-Z_1. START",RANK(X113,$X$17:$X$116,0),IF(S113="RO3_2. START",RANK(Y113,$Y$17:$Y$116,0),IF(S113="RO2_2. START",RANK(Z113,$Z$17:$Z$116,0),IF(S113="RO1_2. START",RANK(AA113,$AA$17:$AA$116,0),IF(S113="RO-V_2. START",RANK(AB113,$AB$17:$AB$116,0),IF(S113="RO-Z_2. START",RANK(AC113,$AC$17:$AC$116,0),""))))))))))))</f>
        <v>34</v>
      </c>
      <c r="J113" s="107" t="str">
        <f>IF('Startovní listina'!H79="","",'Startovní listina'!H79)</f>
        <v>2. START</v>
      </c>
      <c r="K113" s="112" t="str">
        <f>IF('Startovní listina'!I79="","",'Startovní listina'!I79)</f>
        <v>Sandra Vonderstein (D)</v>
      </c>
      <c r="L113" s="113"/>
      <c r="M113" s="167"/>
      <c r="N113" s="172" t="str">
        <f t="shared" si="52"/>
        <v/>
      </c>
      <c r="O113" s="173" t="str">
        <f t="shared" si="53"/>
        <v/>
      </c>
      <c r="P113" s="174" t="str">
        <f t="shared" si="54"/>
        <v/>
      </c>
      <c r="R113" s="22" t="str">
        <f t="shared" si="50"/>
        <v>Liščáková Zlatuše_Dada-Dea Star z Dubské Hajnice_RO3</v>
      </c>
      <c r="S113" s="22" t="str">
        <f t="shared" si="51"/>
        <v>RO3_2. START</v>
      </c>
      <c r="T113" s="22" t="str">
        <f t="shared" si="34"/>
        <v/>
      </c>
      <c r="U113" s="22" t="str">
        <f t="shared" si="35"/>
        <v/>
      </c>
      <c r="V113" s="22" t="str">
        <f t="shared" si="36"/>
        <v/>
      </c>
      <c r="W113" s="22" t="str">
        <f t="shared" si="37"/>
        <v/>
      </c>
      <c r="X113" s="22" t="str">
        <f t="shared" si="38"/>
        <v/>
      </c>
      <c r="Y113" s="22">
        <f t="shared" si="39"/>
        <v>71.997901041666665</v>
      </c>
      <c r="Z113" s="22" t="str">
        <f t="shared" si="40"/>
        <v/>
      </c>
      <c r="AA113" s="22" t="str">
        <f t="shared" si="41"/>
        <v/>
      </c>
      <c r="AB113" s="22" t="str">
        <f t="shared" si="42"/>
        <v/>
      </c>
      <c r="AC113" s="22" t="str">
        <f t="shared" si="43"/>
        <v/>
      </c>
      <c r="AD113" s="98">
        <f t="shared" si="44"/>
        <v>71.997901041666665</v>
      </c>
      <c r="AE113" s="22" t="str">
        <f t="shared" si="45"/>
        <v/>
      </c>
      <c r="AF113" s="22" t="str">
        <f t="shared" si="46"/>
        <v/>
      </c>
      <c r="AG113" s="22" t="str">
        <f t="shared" si="47"/>
        <v/>
      </c>
      <c r="AH113" s="22" t="str">
        <f t="shared" si="48"/>
        <v/>
      </c>
      <c r="AI113" s="22" t="str">
        <f t="shared" si="49"/>
        <v/>
      </c>
    </row>
    <row r="114" spans="1:35" x14ac:dyDescent="0.35">
      <c r="A114" s="38" t="str">
        <f>IF('Startovní listina'!A55="","",'Startovní listina'!A55)</f>
        <v>39</v>
      </c>
      <c r="B114" s="39" t="str">
        <f>IF('Startovní listina'!B84="","",'Startovní listina'!B84)</f>
        <v>Smolková Barbora</v>
      </c>
      <c r="C114" s="39" t="str">
        <f>IF('Startovní listina'!D84="","",'Startovní listina'!D84)</f>
        <v>Aini Nym Rascabes</v>
      </c>
      <c r="D114" s="39" t="str">
        <f>IF('Startovní listina'!E84="","",'Startovní listina'!E84)</f>
        <v>BOC</v>
      </c>
      <c r="E114" s="63" t="str">
        <f>IF('Startovní listina'!F84="","",'Startovní listina'!F84)</f>
        <v>RO3</v>
      </c>
      <c r="F114" s="130">
        <v>66</v>
      </c>
      <c r="G114" s="131">
        <v>2.2033564814814815E-3</v>
      </c>
      <c r="H114" s="64" t="str">
        <f>IF(F114="","",IF(F114&gt;=90,"V",IF(F114&gt;=80,"VD",IF(F114&gt;=70,"D",IF(F114&gt;=60,"OB","NEOB")))))</f>
        <v>OB</v>
      </c>
      <c r="I114" s="39">
        <f>IF($I$10="Celkové",IF(F114="","",RANK(AD114,$AD$17:$AD$116,0)),IF(F114="","",IF(S114="RO3_1. START",RANK(T114,$T$17:$T$116,0),IF(S114="RO2_1. START",RANK(U114,$U$17:$U$116,0),IF(S114="RO1_1. START",RANK(V114,$V$17:$V$116,0),IF(S114="RO-V_1. START",RANK(W114,$W$17:$W$116,0),IF(S114="RO-Z_1. START",RANK(X114,$X$17:$X$116,0),IF(S114="RO3_2. START",RANK(Y114,$Y$17:$Y$116,0),IF(S114="RO2_2. START",RANK(Z114,$Z$17:$Z$116,0),IF(S114="RO1_2. START",RANK(AA114,$AA$17:$AA$116,0),IF(S114="RO-V_2. START",RANK(AB114,$AB$17:$AB$116,0),IF(S114="RO-Z_2. START",RANK(AC114,$AC$17:$AC$116,0),""))))))))))))</f>
        <v>35</v>
      </c>
      <c r="J114" s="107" t="str">
        <f>IF('Startovní listina'!H84="","",'Startovní listina'!H84)</f>
        <v>2. START</v>
      </c>
      <c r="K114" s="112" t="str">
        <f>IF('Startovní listina'!I84="","",'Startovní listina'!I84)</f>
        <v>Sandra Vonderstein (D)</v>
      </c>
      <c r="L114" s="113"/>
      <c r="M114" s="167"/>
      <c r="N114" s="172" t="str">
        <f t="shared" si="52"/>
        <v/>
      </c>
      <c r="O114" s="173" t="str">
        <f t="shared" si="53"/>
        <v/>
      </c>
      <c r="P114" s="174" t="str">
        <f t="shared" si="54"/>
        <v/>
      </c>
      <c r="R114" s="22" t="str">
        <f t="shared" si="50"/>
        <v>Smolková Barbora_Aini Nym Rascabes_RO3</v>
      </c>
      <c r="S114" s="22" t="str">
        <f t="shared" si="51"/>
        <v>RO3_2. START</v>
      </c>
      <c r="T114" s="22" t="str">
        <f t="shared" si="34"/>
        <v/>
      </c>
      <c r="U114" s="22" t="str">
        <f t="shared" si="35"/>
        <v/>
      </c>
      <c r="V114" s="22" t="str">
        <f t="shared" si="36"/>
        <v/>
      </c>
      <c r="W114" s="22" t="str">
        <f t="shared" si="37"/>
        <v/>
      </c>
      <c r="X114" s="22" t="str">
        <f t="shared" si="38"/>
        <v/>
      </c>
      <c r="Y114" s="22">
        <f t="shared" si="39"/>
        <v>65.997796643518512</v>
      </c>
      <c r="Z114" s="22" t="str">
        <f t="shared" si="40"/>
        <v/>
      </c>
      <c r="AA114" s="22" t="str">
        <f t="shared" si="41"/>
        <v/>
      </c>
      <c r="AB114" s="22" t="str">
        <f t="shared" si="42"/>
        <v/>
      </c>
      <c r="AC114" s="22" t="str">
        <f t="shared" si="43"/>
        <v/>
      </c>
      <c r="AD114" s="98">
        <f t="shared" si="44"/>
        <v>65.997796643518512</v>
      </c>
      <c r="AE114" s="22" t="str">
        <f t="shared" si="45"/>
        <v/>
      </c>
      <c r="AF114" s="22" t="str">
        <f t="shared" si="46"/>
        <v/>
      </c>
      <c r="AG114" s="22" t="str">
        <f t="shared" si="47"/>
        <v/>
      </c>
      <c r="AH114" s="22" t="str">
        <f t="shared" si="48"/>
        <v/>
      </c>
      <c r="AI114" s="22" t="str">
        <f t="shared" si="49"/>
        <v/>
      </c>
    </row>
    <row r="115" spans="1:35" x14ac:dyDescent="0.35">
      <c r="A115" s="38" t="str">
        <f>IF('Startovní listina'!A53="","",'Startovní listina'!A53)</f>
        <v>37</v>
      </c>
      <c r="B115" s="39" t="str">
        <f>IF('Startovní listina'!B67="","",'Startovní listina'!B67)</f>
        <v>van Wyk Nataša</v>
      </c>
      <c r="C115" s="39" t="str">
        <f>IF('Startovní listina'!D67="","",'Startovní listina'!D67)</f>
        <v>Ti Amo Puro Sogno Lieke Martens</v>
      </c>
      <c r="D115" s="39" t="str">
        <f>IF('Startovní listina'!E67="","",'Startovní listina'!E67)</f>
        <v>NF</v>
      </c>
      <c r="E115" s="63" t="str">
        <f>IF('Startovní listina'!F67="","",'Startovní listina'!F67)</f>
        <v>RO3</v>
      </c>
      <c r="F115" s="130"/>
      <c r="G115" s="131"/>
      <c r="H115" s="64" t="str">
        <f>IF(F115="","",IF(F115&gt;=90,"V",IF(F115&gt;=80,"VD",IF(F115&gt;=70,"D",IF(F115&gt;=60,"OB","NEOB")))))</f>
        <v/>
      </c>
      <c r="I115" s="39" t="str">
        <f>IF($I$10="Celkové",IF(F115="","",RANK(AD115,$AD$17:$AD$116,0)),IF(F115="","",IF(S115="RO3_1. START",RANK(T115,$T$17:$T$116,0),IF(S115="RO2_1. START",RANK(U115,$U$17:$U$116,0),IF(S115="RO1_1. START",RANK(V115,$V$17:$V$116,0),IF(S115="RO-V_1. START",RANK(W115,$W$17:$W$116,0),IF(S115="RO-Z_1. START",RANK(X115,$X$17:$X$116,0),IF(S115="RO3_2. START",RANK(Y115,$Y$17:$Y$116,0),IF(S115="RO2_2. START",RANK(Z115,$Z$17:$Z$116,0),IF(S115="RO1_2. START",RANK(AA115,$AA$17:$AA$116,0),IF(S115="RO-V_2. START",RANK(AB115,$AB$17:$AB$116,0),IF(S115="RO-Z_2. START",RANK(AC115,$AC$17:$AC$116,0),""))))))))))))</f>
        <v/>
      </c>
      <c r="J115" s="107" t="str">
        <f>IF('Startovní listina'!H67="","",'Startovní listina'!H67)</f>
        <v>2. START</v>
      </c>
      <c r="K115" s="112" t="str">
        <f>IF('Startovní listina'!I67="","",'Startovní listina'!I67)</f>
        <v>Sandra Vonderstein (D)</v>
      </c>
      <c r="L115" s="113"/>
      <c r="M115" s="167" t="s">
        <v>350</v>
      </c>
      <c r="N115" s="172" t="str">
        <f t="shared" si="52"/>
        <v/>
      </c>
      <c r="O115" s="173" t="str">
        <f t="shared" si="53"/>
        <v/>
      </c>
      <c r="P115" s="174" t="str">
        <f t="shared" si="54"/>
        <v/>
      </c>
      <c r="R115" s="22" t="str">
        <f t="shared" si="50"/>
        <v>van Wyk Nataša_Ti Amo Puro Sogno Lieke Martens_RO3</v>
      </c>
      <c r="S115" s="22" t="str">
        <f t="shared" si="51"/>
        <v>RO3_2. START</v>
      </c>
      <c r="T115" s="22" t="str">
        <f t="shared" si="34"/>
        <v/>
      </c>
      <c r="U115" s="22" t="str">
        <f t="shared" si="35"/>
        <v/>
      </c>
      <c r="V115" s="22" t="str">
        <f t="shared" si="36"/>
        <v/>
      </c>
      <c r="W115" s="22" t="str">
        <f t="shared" si="37"/>
        <v/>
      </c>
      <c r="X115" s="22" t="str">
        <f t="shared" si="38"/>
        <v/>
      </c>
      <c r="Y115" s="22">
        <f t="shared" si="39"/>
        <v>0</v>
      </c>
      <c r="Z115" s="22" t="str">
        <f t="shared" si="40"/>
        <v/>
      </c>
      <c r="AA115" s="22" t="str">
        <f t="shared" si="41"/>
        <v/>
      </c>
      <c r="AB115" s="22" t="str">
        <f t="shared" si="42"/>
        <v/>
      </c>
      <c r="AC115" s="22" t="str">
        <f t="shared" si="43"/>
        <v/>
      </c>
      <c r="AD115" s="98" t="str">
        <f t="shared" si="44"/>
        <v/>
      </c>
      <c r="AE115" s="22" t="str">
        <f t="shared" si="45"/>
        <v/>
      </c>
      <c r="AF115" s="22" t="str">
        <f t="shared" si="46"/>
        <v/>
      </c>
      <c r="AG115" s="22" t="str">
        <f t="shared" si="47"/>
        <v/>
      </c>
      <c r="AH115" s="22" t="str">
        <f t="shared" si="48"/>
        <v/>
      </c>
      <c r="AI115" s="22" t="str">
        <f t="shared" si="49"/>
        <v/>
      </c>
    </row>
    <row r="116" spans="1:35" ht="15" thickBot="1" x14ac:dyDescent="0.4">
      <c r="A116" s="38" t="str">
        <f>IF('Startovní listina'!A60="","",'Startovní listina'!A60)</f>
        <v>44</v>
      </c>
      <c r="B116" s="39" t="str">
        <f>IF('Startovní listina'!B89="","",'Startovní listina'!B89)</f>
        <v>Jedličková Kateřina</v>
      </c>
      <c r="C116" s="39" t="str">
        <f>IF('Startovní listina'!D89="","",'Startovní listina'!D89)</f>
        <v>Riki</v>
      </c>
      <c r="D116" s="39" t="str">
        <f>IF('Startovní listina'!E89="","",'Startovní listina'!E89)</f>
        <v>MIX</v>
      </c>
      <c r="E116" s="63" t="str">
        <f>IF('Startovní listina'!F89="","",'Startovní listina'!F89)</f>
        <v>RO3</v>
      </c>
      <c r="F116" s="132"/>
      <c r="G116" s="133"/>
      <c r="H116" s="64" t="str">
        <f>IF(F116="","",IF(F116&gt;=90,"V",IF(F116&gt;=80,"VD",IF(F116&gt;=70,"D",IF(F116&gt;=60,"OB","NEOB")))))</f>
        <v/>
      </c>
      <c r="I116" s="39" t="str">
        <f>IF($I$10="Celkové",IF(F116="","",RANK(AD116,$AD$17:$AD$116,0)),IF(F116="","",IF(S116="RO3_1. START",RANK(T116,$T$17:$T$116,0),IF(S116="RO2_1. START",RANK(U116,$U$17:$U$116,0),IF(S116="RO1_1. START",RANK(V116,$V$17:$V$116,0),IF(S116="RO-V_1. START",RANK(W116,$W$17:$W$116,0),IF(S116="RO-Z_1. START",RANK(X116,$X$17:$X$116,0),IF(S116="RO3_2. START",RANK(Y116,$Y$17:$Y$116,0),IF(S116="RO2_2. START",RANK(Z116,$Z$17:$Z$116,0),IF(S116="RO1_2. START",RANK(AA116,$AA$17:$AA$116,0),IF(S116="RO-V_2. START",RANK(AB116,$AB$17:$AB$116,0),IF(S116="RO-Z_2. START",RANK(AC116,$AC$17:$AC$116,0),""))))))))))))</f>
        <v/>
      </c>
      <c r="J116" s="107" t="str">
        <f>IF('Startovní listina'!H89="","",'Startovní listina'!H89)</f>
        <v>2. START</v>
      </c>
      <c r="K116" s="112" t="str">
        <f>IF('Startovní listina'!I89="","",'Startovní listina'!I89)</f>
        <v>Sandra Vonderstein (D)</v>
      </c>
      <c r="L116" s="523"/>
      <c r="M116" s="171" t="s">
        <v>350</v>
      </c>
      <c r="N116" s="172" t="str">
        <f t="shared" si="52"/>
        <v/>
      </c>
      <c r="O116" s="173" t="str">
        <f t="shared" si="53"/>
        <v/>
      </c>
      <c r="P116" s="174" t="str">
        <f t="shared" si="54"/>
        <v/>
      </c>
      <c r="R116" s="22" t="str">
        <f t="shared" si="50"/>
        <v>Jedličková Kateřina_Riki_RO3</v>
      </c>
      <c r="S116" s="22" t="str">
        <f t="shared" si="51"/>
        <v>RO3_2. START</v>
      </c>
      <c r="T116" s="22" t="str">
        <f t="shared" si="34"/>
        <v/>
      </c>
      <c r="U116" s="22" t="str">
        <f t="shared" si="35"/>
        <v/>
      </c>
      <c r="V116" s="22" t="str">
        <f t="shared" si="36"/>
        <v/>
      </c>
      <c r="W116" s="22" t="str">
        <f t="shared" si="37"/>
        <v/>
      </c>
      <c r="X116" s="22" t="str">
        <f t="shared" si="38"/>
        <v/>
      </c>
      <c r="Y116" s="22">
        <f t="shared" si="39"/>
        <v>0</v>
      </c>
      <c r="Z116" s="22" t="str">
        <f t="shared" si="40"/>
        <v/>
      </c>
      <c r="AA116" s="22" t="str">
        <f t="shared" si="41"/>
        <v/>
      </c>
      <c r="AB116" s="22" t="str">
        <f t="shared" si="42"/>
        <v/>
      </c>
      <c r="AC116" s="22" t="str">
        <f t="shared" si="43"/>
        <v/>
      </c>
      <c r="AD116" s="98" t="str">
        <f t="shared" si="44"/>
        <v/>
      </c>
      <c r="AE116" s="22" t="str">
        <f t="shared" si="45"/>
        <v/>
      </c>
      <c r="AF116" s="22" t="str">
        <f t="shared" si="46"/>
        <v/>
      </c>
      <c r="AG116" s="22" t="str">
        <f t="shared" si="47"/>
        <v/>
      </c>
      <c r="AH116" s="22" t="str">
        <f t="shared" si="48"/>
        <v/>
      </c>
      <c r="AI116" s="22" t="str">
        <f t="shared" si="49"/>
        <v/>
      </c>
    </row>
    <row r="117" spans="1:35" ht="15" hidden="1" thickTop="1" x14ac:dyDescent="0.35">
      <c r="K117" t="s">
        <v>335</v>
      </c>
      <c r="L117" s="110">
        <f>SUM(L17:L116)</f>
        <v>0</v>
      </c>
    </row>
    <row r="118" spans="1:35" ht="15" thickTop="1" x14ac:dyDescent="0.35"/>
  </sheetData>
  <autoFilter ref="A16:M117">
    <filterColumn colId="9">
      <customFilters>
        <customFilter operator="notEqual" val=" "/>
      </customFilters>
    </filterColumn>
    <sortState ref="A17:M117">
      <sortCondition ref="J16:J117"/>
    </sortState>
  </autoFilter>
  <sortState ref="B43:P78">
    <sortCondition ref="P17:P78"/>
  </sortState>
  <mergeCells count="9">
    <mergeCell ref="N8:P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18 G19:G37 G17:H17">
    <cfRule type="expression" dxfId="545" priority="539">
      <formula>$E17="RO-Z"</formula>
    </cfRule>
    <cfRule type="expression" dxfId="544" priority="540">
      <formula>$E17="RO-1"</formula>
    </cfRule>
    <cfRule type="expression" dxfId="543" priority="541">
      <formula>$E17="RO-2"</formula>
    </cfRule>
    <cfRule type="expression" dxfId="542" priority="542">
      <formula>$E17="RO-3"</formula>
    </cfRule>
  </conditionalFormatting>
  <conditionalFormatting sqref="A19:I66 A69:I116">
    <cfRule type="expression" dxfId="541" priority="535">
      <formula>$E19="RO-Z"</formula>
    </cfRule>
    <cfRule type="expression" dxfId="540" priority="536">
      <formula>$E19="RO-1"</formula>
    </cfRule>
    <cfRule type="expression" dxfId="539" priority="537">
      <formula>$E19="RO-2"</formula>
    </cfRule>
    <cfRule type="expression" dxfId="538" priority="538">
      <formula>$E19="RO-3"</formula>
    </cfRule>
  </conditionalFormatting>
  <conditionalFormatting sqref="I55">
    <cfRule type="expression" dxfId="537" priority="531">
      <formula>$E55="RO-Z"</formula>
    </cfRule>
    <cfRule type="expression" dxfId="536" priority="532">
      <formula>$E55="RO-1"</formula>
    </cfRule>
    <cfRule type="expression" dxfId="535" priority="533">
      <formula>$E55="RO-2"</formula>
    </cfRule>
    <cfRule type="expression" dxfId="534" priority="534">
      <formula>$E55="RO-3"</formula>
    </cfRule>
  </conditionalFormatting>
  <conditionalFormatting sqref="I56">
    <cfRule type="expression" dxfId="533" priority="527">
      <formula>$E56="RO-Z"</formula>
    </cfRule>
    <cfRule type="expression" dxfId="532" priority="528">
      <formula>$E56="RO-1"</formula>
    </cfRule>
    <cfRule type="expression" dxfId="531" priority="529">
      <formula>$E56="RO-2"</formula>
    </cfRule>
    <cfRule type="expression" dxfId="530" priority="530">
      <formula>$E56="RO-3"</formula>
    </cfRule>
  </conditionalFormatting>
  <conditionalFormatting sqref="F17:G17">
    <cfRule type="expression" dxfId="529" priority="521">
      <formula>$E17="RO-Z"</formula>
    </cfRule>
    <cfRule type="expression" dxfId="528" priority="522">
      <formula>$E17="RO-1"</formula>
    </cfRule>
    <cfRule type="expression" dxfId="527" priority="523">
      <formula>$E17="RO-2"</formula>
    </cfRule>
    <cfRule type="expression" dxfId="526" priority="524">
      <formula>$E17="RO-3"</formula>
    </cfRule>
  </conditionalFormatting>
  <conditionalFormatting sqref="F18:G18 G19:G37 G17">
    <cfRule type="expression" dxfId="525" priority="517">
      <formula>$E17="RO-Z"</formula>
    </cfRule>
    <cfRule type="expression" dxfId="524" priority="518">
      <formula>$E17="RO-1"</formula>
    </cfRule>
    <cfRule type="expression" dxfId="523" priority="519">
      <formula>$E17="RO-2"</formula>
    </cfRule>
    <cfRule type="expression" dxfId="522" priority="520">
      <formula>$E17="RO-3"</formula>
    </cfRule>
  </conditionalFormatting>
  <conditionalFormatting sqref="F19:G31">
    <cfRule type="expression" dxfId="521" priority="513">
      <formula>$E19="RO-Z"</formula>
    </cfRule>
    <cfRule type="expression" dxfId="520" priority="514">
      <formula>$E19="RO-1"</formula>
    </cfRule>
    <cfRule type="expression" dxfId="519" priority="515">
      <formula>$E19="RO-2"</formula>
    </cfRule>
    <cfRule type="expression" dxfId="518" priority="516">
      <formula>$E19="RO-3"</formula>
    </cfRule>
  </conditionalFormatting>
  <conditionalFormatting sqref="F17:G31 G17:G47">
    <cfRule type="expression" dxfId="517" priority="511">
      <formula>$E17="Nic"</formula>
    </cfRule>
    <cfRule type="expression" dxfId="516" priority="512">
      <formula>$E17="RO-V"</formula>
    </cfRule>
  </conditionalFormatting>
  <conditionalFormatting sqref="F17:G17">
    <cfRule type="expression" dxfId="515" priority="507">
      <formula>$E17="RO-Z"</formula>
    </cfRule>
    <cfRule type="expression" dxfId="514" priority="508">
      <formula>$E17="RO-1"</formula>
    </cfRule>
    <cfRule type="expression" dxfId="513" priority="509">
      <formula>$E17="RO-2"</formula>
    </cfRule>
    <cfRule type="expression" dxfId="512" priority="510">
      <formula>$E17="RO-3"</formula>
    </cfRule>
  </conditionalFormatting>
  <conditionalFormatting sqref="F18:G18 G19:G37 G17">
    <cfRule type="expression" dxfId="511" priority="503">
      <formula>$E17="RO-Z"</formula>
    </cfRule>
    <cfRule type="expression" dxfId="510" priority="504">
      <formula>$E17="RO-1"</formula>
    </cfRule>
    <cfRule type="expression" dxfId="509" priority="505">
      <formula>$E17="RO-2"</formula>
    </cfRule>
    <cfRule type="expression" dxfId="508" priority="506">
      <formula>$E17="RO-3"</formula>
    </cfRule>
  </conditionalFormatting>
  <conditionalFormatting sqref="F19:G24 G20:G26">
    <cfRule type="expression" dxfId="507" priority="499">
      <formula>$E19="RO-Z"</formula>
    </cfRule>
    <cfRule type="expression" dxfId="506" priority="500">
      <formula>$E19="RO-1"</formula>
    </cfRule>
    <cfRule type="expression" dxfId="505" priority="501">
      <formula>$E19="RO-2"</formula>
    </cfRule>
    <cfRule type="expression" dxfId="504" priority="502">
      <formula>$E19="RO-3"</formula>
    </cfRule>
  </conditionalFormatting>
  <conditionalFormatting sqref="F17:G24 G17:G47">
    <cfRule type="expression" dxfId="503" priority="497">
      <formula>$E17="Nic"</formula>
    </cfRule>
    <cfRule type="expression" dxfId="502" priority="498">
      <formula>$E17="RO-V"</formula>
    </cfRule>
  </conditionalFormatting>
  <conditionalFormatting sqref="G17:G37">
    <cfRule type="expression" dxfId="501" priority="493">
      <formula>$E17="RO-Z"</formula>
    </cfRule>
    <cfRule type="expression" dxfId="500" priority="494">
      <formula>$E17="RO-1"</formula>
    </cfRule>
    <cfRule type="expression" dxfId="499" priority="495">
      <formula>$E17="RO-2"</formula>
    </cfRule>
    <cfRule type="expression" dxfId="498" priority="496">
      <formula>$E17="RO-3"</formula>
    </cfRule>
  </conditionalFormatting>
  <conditionalFormatting sqref="G17:G37">
    <cfRule type="expression" dxfId="497" priority="489">
      <formula>$E17="RO-Z"</formula>
    </cfRule>
    <cfRule type="expression" dxfId="496" priority="490">
      <formula>$E17="RO-1"</formula>
    </cfRule>
    <cfRule type="expression" dxfId="495" priority="491">
      <formula>$E17="RO-2"</formula>
    </cfRule>
    <cfRule type="expression" dxfId="494" priority="492">
      <formula>$E17="RO-3"</formula>
    </cfRule>
  </conditionalFormatting>
  <conditionalFormatting sqref="G17:G37">
    <cfRule type="expression" dxfId="493" priority="485">
      <formula>$E17="RO-Z"</formula>
    </cfRule>
    <cfRule type="expression" dxfId="492" priority="486">
      <formula>$E17="RO-1"</formula>
    </cfRule>
    <cfRule type="expression" dxfId="491" priority="487">
      <formula>$E17="RO-2"</formula>
    </cfRule>
    <cfRule type="expression" dxfId="490" priority="488">
      <formula>$E17="RO-3"</formula>
    </cfRule>
  </conditionalFormatting>
  <conditionalFormatting sqref="A17:M116">
    <cfRule type="expression" dxfId="489" priority="525">
      <formula>$E17="Nic"</formula>
    </cfRule>
    <cfRule type="expression" dxfId="488" priority="526">
      <formula>$E17="RO-V"</formula>
    </cfRule>
    <cfRule type="expression" dxfId="487" priority="543">
      <formula>$E17="RO-Z"</formula>
    </cfRule>
    <cfRule type="expression" dxfId="486" priority="544">
      <formula>$E17="RO1"</formula>
    </cfRule>
    <cfRule type="expression" dxfId="485" priority="545">
      <formula>$E17="RO2"</formula>
    </cfRule>
    <cfRule type="expression" dxfId="484" priority="546">
      <formula>$E17="RO3"</formula>
    </cfRule>
  </conditionalFormatting>
  <conditionalFormatting sqref="A68:I68 H67">
    <cfRule type="expression" dxfId="483" priority="481">
      <formula>$E67="RO-Z"</formula>
    </cfRule>
    <cfRule type="expression" dxfId="482" priority="482">
      <formula>$E67="RO-1"</formula>
    </cfRule>
    <cfRule type="expression" dxfId="481" priority="483">
      <formula>$E67="RO-2"</formula>
    </cfRule>
    <cfRule type="expression" dxfId="480" priority="484">
      <formula>$E67="RO-3"</formula>
    </cfRule>
  </conditionalFormatting>
  <conditionalFormatting sqref="I105">
    <cfRule type="expression" dxfId="479" priority="477">
      <formula>$E105="RO-Z"</formula>
    </cfRule>
    <cfRule type="expression" dxfId="478" priority="478">
      <formula>$E105="RO-1"</formula>
    </cfRule>
    <cfRule type="expression" dxfId="477" priority="479">
      <formula>$E105="RO-2"</formula>
    </cfRule>
    <cfRule type="expression" dxfId="476" priority="480">
      <formula>$E105="RO-3"</formula>
    </cfRule>
  </conditionalFormatting>
  <conditionalFormatting sqref="I106">
    <cfRule type="expression" dxfId="475" priority="473">
      <formula>$E106="RO-Z"</formula>
    </cfRule>
    <cfRule type="expression" dxfId="474" priority="474">
      <formula>$E106="RO-1"</formula>
    </cfRule>
    <cfRule type="expression" dxfId="473" priority="475">
      <formula>$E106="RO-2"</formula>
    </cfRule>
    <cfRule type="expression" dxfId="472" priority="476">
      <formula>$E106="RO-3"</formula>
    </cfRule>
  </conditionalFormatting>
  <conditionalFormatting sqref="F67:G67">
    <cfRule type="expression" dxfId="471" priority="469">
      <formula>$E67="RO-Z"</formula>
    </cfRule>
    <cfRule type="expression" dxfId="470" priority="470">
      <formula>$E67="RO-1"</formula>
    </cfRule>
    <cfRule type="expression" dxfId="469" priority="471">
      <formula>$E67="RO-2"</formula>
    </cfRule>
    <cfRule type="expression" dxfId="468" priority="472">
      <formula>$E67="RO-3"</formula>
    </cfRule>
  </conditionalFormatting>
  <conditionalFormatting sqref="F68:G68">
    <cfRule type="expression" dxfId="467" priority="465">
      <formula>$E68="RO-Z"</formula>
    </cfRule>
    <cfRule type="expression" dxfId="466" priority="466">
      <formula>$E68="RO-1"</formula>
    </cfRule>
    <cfRule type="expression" dxfId="465" priority="467">
      <formula>$E68="RO-2"</formula>
    </cfRule>
    <cfRule type="expression" dxfId="464" priority="468">
      <formula>$E68="RO-3"</formula>
    </cfRule>
  </conditionalFormatting>
  <conditionalFormatting sqref="F69:G81">
    <cfRule type="expression" dxfId="463" priority="461">
      <formula>$E69="RO-Z"</formula>
    </cfRule>
    <cfRule type="expression" dxfId="462" priority="462">
      <formula>$E69="RO-1"</formula>
    </cfRule>
    <cfRule type="expression" dxfId="461" priority="463">
      <formula>$E69="RO-2"</formula>
    </cfRule>
    <cfRule type="expression" dxfId="460" priority="464">
      <formula>$E69="RO-3"</formula>
    </cfRule>
  </conditionalFormatting>
  <conditionalFormatting sqref="F67:G81">
    <cfRule type="expression" dxfId="459" priority="459">
      <formula>$E67="Nic"</formula>
    </cfRule>
    <cfRule type="expression" dxfId="458" priority="460">
      <formula>$E67="RO-V"</formula>
    </cfRule>
  </conditionalFormatting>
  <conditionalFormatting sqref="F67:G67">
    <cfRule type="expression" dxfId="457" priority="455">
      <formula>$E67="RO-Z"</formula>
    </cfRule>
    <cfRule type="expression" dxfId="456" priority="456">
      <formula>$E67="RO-1"</formula>
    </cfRule>
    <cfRule type="expression" dxfId="455" priority="457">
      <formula>$E67="RO-2"</formula>
    </cfRule>
    <cfRule type="expression" dxfId="454" priority="458">
      <formula>$E67="RO-3"</formula>
    </cfRule>
  </conditionalFormatting>
  <conditionalFormatting sqref="F68:G68">
    <cfRule type="expression" dxfId="453" priority="451">
      <formula>$E68="RO-Z"</formula>
    </cfRule>
    <cfRule type="expression" dxfId="452" priority="452">
      <formula>$E68="RO-1"</formula>
    </cfRule>
    <cfRule type="expression" dxfId="451" priority="453">
      <formula>$E68="RO-2"</formula>
    </cfRule>
    <cfRule type="expression" dxfId="450" priority="454">
      <formula>$E68="RO-3"</formula>
    </cfRule>
  </conditionalFormatting>
  <conditionalFormatting sqref="F69:G74 G75:G76">
    <cfRule type="expression" dxfId="449" priority="447">
      <formula>$E69="RO-Z"</formula>
    </cfRule>
    <cfRule type="expression" dxfId="448" priority="448">
      <formula>$E69="RO-1"</formula>
    </cfRule>
    <cfRule type="expression" dxfId="447" priority="449">
      <formula>$E69="RO-2"</formula>
    </cfRule>
    <cfRule type="expression" dxfId="446" priority="450">
      <formula>$E69="RO-3"</formula>
    </cfRule>
  </conditionalFormatting>
  <conditionalFormatting sqref="G67:G76 F67:F74">
    <cfRule type="expression" dxfId="445" priority="445">
      <formula>$E67="Nic"</formula>
    </cfRule>
    <cfRule type="expression" dxfId="444" priority="446">
      <formula>$E67="RO-V"</formula>
    </cfRule>
  </conditionalFormatting>
  <conditionalFormatting sqref="G68">
    <cfRule type="expression" dxfId="443" priority="441">
      <formula>$E68="RO-Z"</formula>
    </cfRule>
    <cfRule type="expression" dxfId="442" priority="442">
      <formula>$E68="RO-1"</formula>
    </cfRule>
    <cfRule type="expression" dxfId="441" priority="443">
      <formula>$E68="RO-2"</formula>
    </cfRule>
    <cfRule type="expression" dxfId="440" priority="444">
      <formula>$E68="RO-3"</formula>
    </cfRule>
  </conditionalFormatting>
  <conditionalFormatting sqref="G68">
    <cfRule type="expression" dxfId="439" priority="437">
      <formula>$E68="RO-Z"</formula>
    </cfRule>
    <cfRule type="expression" dxfId="438" priority="438">
      <formula>$E68="RO-1"</formula>
    </cfRule>
    <cfRule type="expression" dxfId="437" priority="439">
      <formula>$E68="RO-2"</formula>
    </cfRule>
    <cfRule type="expression" dxfId="436" priority="440">
      <formula>$E68="RO-3"</formula>
    </cfRule>
  </conditionalFormatting>
  <conditionalFormatting sqref="G68">
    <cfRule type="expression" dxfId="435" priority="433">
      <formula>$E68="RO-Z"</formula>
    </cfRule>
    <cfRule type="expression" dxfId="434" priority="434">
      <formula>$E68="RO-1"</formula>
    </cfRule>
    <cfRule type="expression" dxfId="433" priority="435">
      <formula>$E68="RO-2"</formula>
    </cfRule>
    <cfRule type="expression" dxfId="432" priority="436">
      <formula>$E68="RO-3"</formula>
    </cfRule>
  </conditionalFormatting>
  <conditionalFormatting sqref="G17:G47">
    <cfRule type="expression" dxfId="431" priority="429">
      <formula>$E17="RO-Z"</formula>
    </cfRule>
    <cfRule type="expression" dxfId="430" priority="430">
      <formula>$E17="RO-1"</formula>
    </cfRule>
    <cfRule type="expression" dxfId="429" priority="431">
      <formula>$E17="RO-2"</formula>
    </cfRule>
    <cfRule type="expression" dxfId="428" priority="432">
      <formula>$E17="RO-3"</formula>
    </cfRule>
  </conditionalFormatting>
  <conditionalFormatting sqref="G17:G47">
    <cfRule type="expression" dxfId="427" priority="425">
      <formula>$E17="RO-Z"</formula>
    </cfRule>
    <cfRule type="expression" dxfId="426" priority="426">
      <formula>$E17="RO-1"</formula>
    </cfRule>
    <cfRule type="expression" dxfId="425" priority="427">
      <formula>$E17="RO-2"</formula>
    </cfRule>
    <cfRule type="expression" dxfId="424" priority="428">
      <formula>$E17="RO-3"</formula>
    </cfRule>
  </conditionalFormatting>
  <conditionalFormatting sqref="G48:G56">
    <cfRule type="expression" dxfId="423" priority="421">
      <formula>$E48="RO-Z"</formula>
    </cfRule>
    <cfRule type="expression" dxfId="422" priority="422">
      <formula>$E48="RO-1"</formula>
    </cfRule>
    <cfRule type="expression" dxfId="421" priority="423">
      <formula>$E48="RO-2"</formula>
    </cfRule>
    <cfRule type="expression" dxfId="420" priority="424">
      <formula>$E48="RO-3"</formula>
    </cfRule>
  </conditionalFormatting>
  <conditionalFormatting sqref="G48:G56">
    <cfRule type="expression" dxfId="419" priority="417">
      <formula>$E48="RO-Z"</formula>
    </cfRule>
    <cfRule type="expression" dxfId="418" priority="418">
      <formula>$E48="RO-1"</formula>
    </cfRule>
    <cfRule type="expression" dxfId="417" priority="419">
      <formula>$E48="RO-2"</formula>
    </cfRule>
    <cfRule type="expression" dxfId="416" priority="420">
      <formula>$E48="RO-3"</formula>
    </cfRule>
  </conditionalFormatting>
  <conditionalFormatting sqref="G48:G56">
    <cfRule type="expression" dxfId="415" priority="413">
      <formula>$E48="RO-Z"</formula>
    </cfRule>
    <cfRule type="expression" dxfId="414" priority="414">
      <formula>$E48="RO-1"</formula>
    </cfRule>
    <cfRule type="expression" dxfId="413" priority="415">
      <formula>$E48="RO-2"</formula>
    </cfRule>
    <cfRule type="expression" dxfId="412" priority="416">
      <formula>$E48="RO-3"</formula>
    </cfRule>
  </conditionalFormatting>
  <conditionalFormatting sqref="G48:G56">
    <cfRule type="expression" dxfId="411" priority="411">
      <formula>$E48="Nic"</formula>
    </cfRule>
    <cfRule type="expression" dxfId="410" priority="412">
      <formula>$E48="RO-V"</formula>
    </cfRule>
  </conditionalFormatting>
  <conditionalFormatting sqref="G48:G56">
    <cfRule type="expression" dxfId="409" priority="407">
      <formula>$E48="RO-Z"</formula>
    </cfRule>
    <cfRule type="expression" dxfId="408" priority="408">
      <formula>$E48="RO-1"</formula>
    </cfRule>
    <cfRule type="expression" dxfId="407" priority="409">
      <formula>$E48="RO-2"</formula>
    </cfRule>
    <cfRule type="expression" dxfId="406" priority="410">
      <formula>$E48="RO-3"</formula>
    </cfRule>
  </conditionalFormatting>
  <conditionalFormatting sqref="G48:G56">
    <cfRule type="expression" dxfId="405" priority="403">
      <formula>$E48="RO-Z"</formula>
    </cfRule>
    <cfRule type="expression" dxfId="404" priority="404">
      <formula>$E48="RO-1"</formula>
    </cfRule>
    <cfRule type="expression" dxfId="403" priority="405">
      <formula>$E48="RO-2"</formula>
    </cfRule>
    <cfRule type="expression" dxfId="402" priority="406">
      <formula>$E48="RO-3"</formula>
    </cfRule>
  </conditionalFormatting>
  <conditionalFormatting sqref="G48:G56">
    <cfRule type="expression" dxfId="401" priority="401">
      <formula>$E48="Nic"</formula>
    </cfRule>
    <cfRule type="expression" dxfId="400" priority="402">
      <formula>$E48="RO-V"</formula>
    </cfRule>
  </conditionalFormatting>
  <conditionalFormatting sqref="G48:G56">
    <cfRule type="expression" dxfId="399" priority="397">
      <formula>$E48="RO-Z"</formula>
    </cfRule>
    <cfRule type="expression" dxfId="398" priority="398">
      <formula>$E48="RO-1"</formula>
    </cfRule>
    <cfRule type="expression" dxfId="397" priority="399">
      <formula>$E48="RO-2"</formula>
    </cfRule>
    <cfRule type="expression" dxfId="396" priority="400">
      <formula>$E48="RO-3"</formula>
    </cfRule>
  </conditionalFormatting>
  <conditionalFormatting sqref="G48:G56">
    <cfRule type="expression" dxfId="395" priority="393">
      <formula>$E48="RO-Z"</formula>
    </cfRule>
    <cfRule type="expression" dxfId="394" priority="394">
      <formula>$E48="RO-1"</formula>
    </cfRule>
    <cfRule type="expression" dxfId="393" priority="395">
      <formula>$E48="RO-2"</formula>
    </cfRule>
    <cfRule type="expression" dxfId="392" priority="396">
      <formula>$E48="RO-3"</formula>
    </cfRule>
  </conditionalFormatting>
  <conditionalFormatting sqref="G48:G56">
    <cfRule type="expression" dxfId="391" priority="389">
      <formula>$E48="RO-Z"</formula>
    </cfRule>
    <cfRule type="expression" dxfId="390" priority="390">
      <formula>$E48="RO-1"</formula>
    </cfRule>
    <cfRule type="expression" dxfId="389" priority="391">
      <formula>$E48="RO-2"</formula>
    </cfRule>
    <cfRule type="expression" dxfId="388" priority="392">
      <formula>$E48="RO-3"</formula>
    </cfRule>
  </conditionalFormatting>
  <conditionalFormatting sqref="G48:G56">
    <cfRule type="expression" dxfId="387" priority="385">
      <formula>$E48="RO-Z"</formula>
    </cfRule>
    <cfRule type="expression" dxfId="386" priority="386">
      <formula>$E48="RO-1"</formula>
    </cfRule>
    <cfRule type="expression" dxfId="385" priority="387">
      <formula>$E48="RO-2"</formula>
    </cfRule>
    <cfRule type="expression" dxfId="384" priority="388">
      <formula>$E48="RO-3"</formula>
    </cfRule>
  </conditionalFormatting>
  <conditionalFormatting sqref="G48:G56">
    <cfRule type="expression" dxfId="383" priority="381">
      <formula>$E48="RO-Z"</formula>
    </cfRule>
    <cfRule type="expression" dxfId="382" priority="382">
      <formula>$E48="RO-1"</formula>
    </cfRule>
    <cfRule type="expression" dxfId="381" priority="383">
      <formula>$E48="RO-2"</formula>
    </cfRule>
    <cfRule type="expression" dxfId="380" priority="384">
      <formula>$E48="RO-3"</formula>
    </cfRule>
  </conditionalFormatting>
  <conditionalFormatting sqref="G50">
    <cfRule type="expression" dxfId="379" priority="377">
      <formula>$E50="RO-Z"</formula>
    </cfRule>
    <cfRule type="expression" dxfId="378" priority="378">
      <formula>$E50="RO-1"</formula>
    </cfRule>
    <cfRule type="expression" dxfId="377" priority="379">
      <formula>$E50="RO-2"</formula>
    </cfRule>
    <cfRule type="expression" dxfId="376" priority="380">
      <formula>$E50="RO-3"</formula>
    </cfRule>
  </conditionalFormatting>
  <conditionalFormatting sqref="G50">
    <cfRule type="expression" dxfId="375" priority="373">
      <formula>$E50="RO-Z"</formula>
    </cfRule>
    <cfRule type="expression" dxfId="374" priority="374">
      <formula>$E50="RO-1"</formula>
    </cfRule>
    <cfRule type="expression" dxfId="373" priority="375">
      <formula>$E50="RO-2"</formula>
    </cfRule>
    <cfRule type="expression" dxfId="372" priority="376">
      <formula>$E50="RO-3"</formula>
    </cfRule>
  </conditionalFormatting>
  <conditionalFormatting sqref="G50">
    <cfRule type="expression" dxfId="371" priority="371">
      <formula>$E50="Nic"</formula>
    </cfRule>
    <cfRule type="expression" dxfId="370" priority="372">
      <formula>$E50="RO-V"</formula>
    </cfRule>
  </conditionalFormatting>
  <conditionalFormatting sqref="G50">
    <cfRule type="expression" dxfId="369" priority="367">
      <formula>$E50="RO-Z"</formula>
    </cfRule>
    <cfRule type="expression" dxfId="368" priority="368">
      <formula>$E50="RO-1"</formula>
    </cfRule>
    <cfRule type="expression" dxfId="367" priority="369">
      <formula>$E50="RO-2"</formula>
    </cfRule>
    <cfRule type="expression" dxfId="366" priority="370">
      <formula>$E50="RO-3"</formula>
    </cfRule>
  </conditionalFormatting>
  <conditionalFormatting sqref="G50">
    <cfRule type="expression" dxfId="365" priority="365">
      <formula>$E50="Nic"</formula>
    </cfRule>
    <cfRule type="expression" dxfId="364" priority="366">
      <formula>$E50="RO-V"</formula>
    </cfRule>
  </conditionalFormatting>
  <conditionalFormatting sqref="G50">
    <cfRule type="expression" dxfId="363" priority="361">
      <formula>$E50="RO-Z"</formula>
    </cfRule>
    <cfRule type="expression" dxfId="362" priority="362">
      <formula>$E50="RO-1"</formula>
    </cfRule>
    <cfRule type="expression" dxfId="361" priority="363">
      <formula>$E50="RO-2"</formula>
    </cfRule>
    <cfRule type="expression" dxfId="360" priority="364">
      <formula>$E50="RO-3"</formula>
    </cfRule>
  </conditionalFormatting>
  <conditionalFormatting sqref="G50">
    <cfRule type="expression" dxfId="359" priority="357">
      <formula>$E50="RO-Z"</formula>
    </cfRule>
    <cfRule type="expression" dxfId="358" priority="358">
      <formula>$E50="RO-1"</formula>
    </cfRule>
    <cfRule type="expression" dxfId="357" priority="359">
      <formula>$E50="RO-2"</formula>
    </cfRule>
    <cfRule type="expression" dxfId="356" priority="360">
      <formula>$E50="RO-3"</formula>
    </cfRule>
  </conditionalFormatting>
  <conditionalFormatting sqref="G50">
    <cfRule type="expression" dxfId="355" priority="353">
      <formula>$E50="RO-Z"</formula>
    </cfRule>
    <cfRule type="expression" dxfId="354" priority="354">
      <formula>$E50="RO-1"</formula>
    </cfRule>
    <cfRule type="expression" dxfId="353" priority="355">
      <formula>$E50="RO-2"</formula>
    </cfRule>
    <cfRule type="expression" dxfId="352" priority="356">
      <formula>$E50="RO-3"</formula>
    </cfRule>
  </conditionalFormatting>
  <conditionalFormatting sqref="G50">
    <cfRule type="expression" dxfId="351" priority="349">
      <formula>$E50="RO-Z"</formula>
    </cfRule>
    <cfRule type="expression" dxfId="350" priority="350">
      <formula>$E50="RO-1"</formula>
    </cfRule>
    <cfRule type="expression" dxfId="349" priority="351">
      <formula>$E50="RO-2"</formula>
    </cfRule>
    <cfRule type="expression" dxfId="348" priority="352">
      <formula>$E50="RO-3"</formula>
    </cfRule>
  </conditionalFormatting>
  <conditionalFormatting sqref="G50">
    <cfRule type="expression" dxfId="347" priority="345">
      <formula>$E50="RO-Z"</formula>
    </cfRule>
    <cfRule type="expression" dxfId="346" priority="346">
      <formula>$E50="RO-1"</formula>
    </cfRule>
    <cfRule type="expression" dxfId="345" priority="347">
      <formula>$E50="RO-2"</formula>
    </cfRule>
    <cfRule type="expression" dxfId="344" priority="348">
      <formula>$E50="RO-3"</formula>
    </cfRule>
  </conditionalFormatting>
  <conditionalFormatting sqref="G52">
    <cfRule type="expression" dxfId="343" priority="341">
      <formula>$E52="RO-Z"</formula>
    </cfRule>
    <cfRule type="expression" dxfId="342" priority="342">
      <formula>$E52="RO-1"</formula>
    </cfRule>
    <cfRule type="expression" dxfId="341" priority="343">
      <formula>$E52="RO-2"</formula>
    </cfRule>
    <cfRule type="expression" dxfId="340" priority="344">
      <formula>$E52="RO-3"</formula>
    </cfRule>
  </conditionalFormatting>
  <conditionalFormatting sqref="G52">
    <cfRule type="expression" dxfId="339" priority="337">
      <formula>$E52="RO-Z"</formula>
    </cfRule>
    <cfRule type="expression" dxfId="338" priority="338">
      <formula>$E52="RO-1"</formula>
    </cfRule>
    <cfRule type="expression" dxfId="337" priority="339">
      <formula>$E52="RO-2"</formula>
    </cfRule>
    <cfRule type="expression" dxfId="336" priority="340">
      <formula>$E52="RO-3"</formula>
    </cfRule>
  </conditionalFormatting>
  <conditionalFormatting sqref="G52">
    <cfRule type="expression" dxfId="335" priority="335">
      <formula>$E52="Nic"</formula>
    </cfRule>
    <cfRule type="expression" dxfId="334" priority="336">
      <formula>$E52="RO-V"</formula>
    </cfRule>
  </conditionalFormatting>
  <conditionalFormatting sqref="G52">
    <cfRule type="expression" dxfId="333" priority="331">
      <formula>$E52="RO-Z"</formula>
    </cfRule>
    <cfRule type="expression" dxfId="332" priority="332">
      <formula>$E52="RO-1"</formula>
    </cfRule>
    <cfRule type="expression" dxfId="331" priority="333">
      <formula>$E52="RO-2"</formula>
    </cfRule>
    <cfRule type="expression" dxfId="330" priority="334">
      <formula>$E52="RO-3"</formula>
    </cfRule>
  </conditionalFormatting>
  <conditionalFormatting sqref="G52">
    <cfRule type="expression" dxfId="329" priority="329">
      <formula>$E52="Nic"</formula>
    </cfRule>
    <cfRule type="expression" dxfId="328" priority="330">
      <formula>$E52="RO-V"</formula>
    </cfRule>
  </conditionalFormatting>
  <conditionalFormatting sqref="G52">
    <cfRule type="expression" dxfId="327" priority="325">
      <formula>$E52="RO-Z"</formula>
    </cfRule>
    <cfRule type="expression" dxfId="326" priority="326">
      <formula>$E52="RO-1"</formula>
    </cfRule>
    <cfRule type="expression" dxfId="325" priority="327">
      <formula>$E52="RO-2"</formula>
    </cfRule>
    <cfRule type="expression" dxfId="324" priority="328">
      <formula>$E52="RO-3"</formula>
    </cfRule>
  </conditionalFormatting>
  <conditionalFormatting sqref="G52">
    <cfRule type="expression" dxfId="323" priority="321">
      <formula>$E52="RO-Z"</formula>
    </cfRule>
    <cfRule type="expression" dxfId="322" priority="322">
      <formula>$E52="RO-1"</formula>
    </cfRule>
    <cfRule type="expression" dxfId="321" priority="323">
      <formula>$E52="RO-2"</formula>
    </cfRule>
    <cfRule type="expression" dxfId="320" priority="324">
      <formula>$E52="RO-3"</formula>
    </cfRule>
  </conditionalFormatting>
  <conditionalFormatting sqref="G52">
    <cfRule type="expression" dxfId="319" priority="317">
      <formula>$E52="RO-Z"</formula>
    </cfRule>
    <cfRule type="expression" dxfId="318" priority="318">
      <formula>$E52="RO-1"</formula>
    </cfRule>
    <cfRule type="expression" dxfId="317" priority="319">
      <formula>$E52="RO-2"</formula>
    </cfRule>
    <cfRule type="expression" dxfId="316" priority="320">
      <formula>$E52="RO-3"</formula>
    </cfRule>
  </conditionalFormatting>
  <conditionalFormatting sqref="G52">
    <cfRule type="expression" dxfId="315" priority="313">
      <formula>$E52="RO-Z"</formula>
    </cfRule>
    <cfRule type="expression" dxfId="314" priority="314">
      <formula>$E52="RO-1"</formula>
    </cfRule>
    <cfRule type="expression" dxfId="313" priority="315">
      <formula>$E52="RO-2"</formula>
    </cfRule>
    <cfRule type="expression" dxfId="312" priority="316">
      <formula>$E52="RO-3"</formula>
    </cfRule>
  </conditionalFormatting>
  <conditionalFormatting sqref="G52">
    <cfRule type="expression" dxfId="311" priority="309">
      <formula>$E52="RO-Z"</formula>
    </cfRule>
    <cfRule type="expression" dxfId="310" priority="310">
      <formula>$E52="RO-1"</formula>
    </cfRule>
    <cfRule type="expression" dxfId="309" priority="311">
      <formula>$E52="RO-2"</formula>
    </cfRule>
    <cfRule type="expression" dxfId="308" priority="312">
      <formula>$E52="RO-3"</formula>
    </cfRule>
  </conditionalFormatting>
  <conditionalFormatting sqref="G55">
    <cfRule type="expression" dxfId="307" priority="305">
      <formula>$E55="RO-Z"</formula>
    </cfRule>
    <cfRule type="expression" dxfId="306" priority="306">
      <formula>$E55="RO-1"</formula>
    </cfRule>
    <cfRule type="expression" dxfId="305" priority="307">
      <formula>$E55="RO-2"</formula>
    </cfRule>
    <cfRule type="expression" dxfId="304" priority="308">
      <formula>$E55="RO-3"</formula>
    </cfRule>
  </conditionalFormatting>
  <conditionalFormatting sqref="G55">
    <cfRule type="expression" dxfId="303" priority="301">
      <formula>$E55="RO-Z"</formula>
    </cfRule>
    <cfRule type="expression" dxfId="302" priority="302">
      <formula>$E55="RO-1"</formula>
    </cfRule>
    <cfRule type="expression" dxfId="301" priority="303">
      <formula>$E55="RO-2"</formula>
    </cfRule>
    <cfRule type="expression" dxfId="300" priority="304">
      <formula>$E55="RO-3"</formula>
    </cfRule>
  </conditionalFormatting>
  <conditionalFormatting sqref="G55">
    <cfRule type="expression" dxfId="299" priority="299">
      <formula>$E55="Nic"</formula>
    </cfRule>
    <cfRule type="expression" dxfId="298" priority="300">
      <formula>$E55="RO-V"</formula>
    </cfRule>
  </conditionalFormatting>
  <conditionalFormatting sqref="G55">
    <cfRule type="expression" dxfId="297" priority="295">
      <formula>$E55="RO-Z"</formula>
    </cfRule>
    <cfRule type="expression" dxfId="296" priority="296">
      <formula>$E55="RO-1"</formula>
    </cfRule>
    <cfRule type="expression" dxfId="295" priority="297">
      <formula>$E55="RO-2"</formula>
    </cfRule>
    <cfRule type="expression" dxfId="294" priority="298">
      <formula>$E55="RO-3"</formula>
    </cfRule>
  </conditionalFormatting>
  <conditionalFormatting sqref="G55">
    <cfRule type="expression" dxfId="293" priority="293">
      <formula>$E55="Nic"</formula>
    </cfRule>
    <cfRule type="expression" dxfId="292" priority="294">
      <formula>$E55="RO-V"</formula>
    </cfRule>
  </conditionalFormatting>
  <conditionalFormatting sqref="G55">
    <cfRule type="expression" dxfId="291" priority="289">
      <formula>$E55="RO-Z"</formula>
    </cfRule>
    <cfRule type="expression" dxfId="290" priority="290">
      <formula>$E55="RO-1"</formula>
    </cfRule>
    <cfRule type="expression" dxfId="289" priority="291">
      <formula>$E55="RO-2"</formula>
    </cfRule>
    <cfRule type="expression" dxfId="288" priority="292">
      <formula>$E55="RO-3"</formula>
    </cfRule>
  </conditionalFormatting>
  <conditionalFormatting sqref="G55">
    <cfRule type="expression" dxfId="287" priority="285">
      <formula>$E55="RO-Z"</formula>
    </cfRule>
    <cfRule type="expression" dxfId="286" priority="286">
      <formula>$E55="RO-1"</formula>
    </cfRule>
    <cfRule type="expression" dxfId="285" priority="287">
      <formula>$E55="RO-2"</formula>
    </cfRule>
    <cfRule type="expression" dxfId="284" priority="288">
      <formula>$E55="RO-3"</formula>
    </cfRule>
  </conditionalFormatting>
  <conditionalFormatting sqref="G55">
    <cfRule type="expression" dxfId="283" priority="281">
      <formula>$E55="RO-Z"</formula>
    </cfRule>
    <cfRule type="expression" dxfId="282" priority="282">
      <formula>$E55="RO-1"</formula>
    </cfRule>
    <cfRule type="expression" dxfId="281" priority="283">
      <formula>$E55="RO-2"</formula>
    </cfRule>
    <cfRule type="expression" dxfId="280" priority="284">
      <formula>$E55="RO-3"</formula>
    </cfRule>
  </conditionalFormatting>
  <conditionalFormatting sqref="G55">
    <cfRule type="expression" dxfId="279" priority="277">
      <formula>$E55="RO-Z"</formula>
    </cfRule>
    <cfRule type="expression" dxfId="278" priority="278">
      <formula>$E55="RO-1"</formula>
    </cfRule>
    <cfRule type="expression" dxfId="277" priority="279">
      <formula>$E55="RO-2"</formula>
    </cfRule>
    <cfRule type="expression" dxfId="276" priority="280">
      <formula>$E55="RO-3"</formula>
    </cfRule>
  </conditionalFormatting>
  <conditionalFormatting sqref="G55">
    <cfRule type="expression" dxfId="275" priority="273">
      <formula>$E55="RO-Z"</formula>
    </cfRule>
    <cfRule type="expression" dxfId="274" priority="274">
      <formula>$E55="RO-1"</formula>
    </cfRule>
    <cfRule type="expression" dxfId="273" priority="275">
      <formula>$E55="RO-2"</formula>
    </cfRule>
    <cfRule type="expression" dxfId="272" priority="276">
      <formula>$E55="RO-3"</formula>
    </cfRule>
  </conditionalFormatting>
  <conditionalFormatting sqref="G46">
    <cfRule type="expression" dxfId="271" priority="269">
      <formula>$E46="RO-Z"</formula>
    </cfRule>
    <cfRule type="expression" dxfId="270" priority="270">
      <formula>$E46="RO-1"</formula>
    </cfRule>
    <cfRule type="expression" dxfId="269" priority="271">
      <formula>$E46="RO-2"</formula>
    </cfRule>
    <cfRule type="expression" dxfId="268" priority="272">
      <formula>$E46="RO-3"</formula>
    </cfRule>
  </conditionalFormatting>
  <conditionalFormatting sqref="G46">
    <cfRule type="expression" dxfId="267" priority="265">
      <formula>$E46="RO-Z"</formula>
    </cfRule>
    <cfRule type="expression" dxfId="266" priority="266">
      <formula>$E46="RO-1"</formula>
    </cfRule>
    <cfRule type="expression" dxfId="265" priority="267">
      <formula>$E46="RO-2"</formula>
    </cfRule>
    <cfRule type="expression" dxfId="264" priority="268">
      <formula>$E46="RO-3"</formula>
    </cfRule>
  </conditionalFormatting>
  <conditionalFormatting sqref="G46">
    <cfRule type="expression" dxfId="263" priority="261">
      <formula>$E46="RO-Z"</formula>
    </cfRule>
    <cfRule type="expression" dxfId="262" priority="262">
      <formula>$E46="RO-1"</formula>
    </cfRule>
    <cfRule type="expression" dxfId="261" priority="263">
      <formula>$E46="RO-2"</formula>
    </cfRule>
    <cfRule type="expression" dxfId="260" priority="264">
      <formula>$E46="RO-3"</formula>
    </cfRule>
  </conditionalFormatting>
  <conditionalFormatting sqref="G46">
    <cfRule type="expression" dxfId="259" priority="257">
      <formula>$E46="RO-Z"</formula>
    </cfRule>
    <cfRule type="expression" dxfId="258" priority="258">
      <formula>$E46="RO-1"</formula>
    </cfRule>
    <cfRule type="expression" dxfId="257" priority="259">
      <formula>$E46="RO-2"</formula>
    </cfRule>
    <cfRule type="expression" dxfId="256" priority="260">
      <formula>$E46="RO-3"</formula>
    </cfRule>
  </conditionalFormatting>
  <conditionalFormatting sqref="G46">
    <cfRule type="expression" dxfId="255" priority="253">
      <formula>$E46="RO-Z"</formula>
    </cfRule>
    <cfRule type="expression" dxfId="254" priority="254">
      <formula>$E46="RO-1"</formula>
    </cfRule>
    <cfRule type="expression" dxfId="253" priority="255">
      <formula>$E46="RO-2"</formula>
    </cfRule>
    <cfRule type="expression" dxfId="252" priority="256">
      <formula>$E46="RO-3"</formula>
    </cfRule>
  </conditionalFormatting>
  <conditionalFormatting sqref="G46">
    <cfRule type="expression" dxfId="251" priority="249">
      <formula>$E46="RO-Z"</formula>
    </cfRule>
    <cfRule type="expression" dxfId="250" priority="250">
      <formula>$E46="RO-1"</formula>
    </cfRule>
    <cfRule type="expression" dxfId="249" priority="251">
      <formula>$E46="RO-2"</formula>
    </cfRule>
    <cfRule type="expression" dxfId="248" priority="252">
      <formula>$E46="RO-3"</formula>
    </cfRule>
  </conditionalFormatting>
  <conditionalFormatting sqref="G46">
    <cfRule type="expression" dxfId="247" priority="245">
      <formula>$E46="RO-Z"</formula>
    </cfRule>
    <cfRule type="expression" dxfId="246" priority="246">
      <formula>$E46="RO-1"</formula>
    </cfRule>
    <cfRule type="expression" dxfId="245" priority="247">
      <formula>$E46="RO-2"</formula>
    </cfRule>
    <cfRule type="expression" dxfId="244" priority="248">
      <formula>$E46="RO-3"</formula>
    </cfRule>
  </conditionalFormatting>
  <conditionalFormatting sqref="G46">
    <cfRule type="expression" dxfId="243" priority="241">
      <formula>$E46="RO-Z"</formula>
    </cfRule>
    <cfRule type="expression" dxfId="242" priority="242">
      <formula>$E46="RO-1"</formula>
    </cfRule>
    <cfRule type="expression" dxfId="241" priority="243">
      <formula>$E46="RO-2"</formula>
    </cfRule>
    <cfRule type="expression" dxfId="240" priority="244">
      <formula>$E46="RO-3"</formula>
    </cfRule>
  </conditionalFormatting>
  <conditionalFormatting sqref="G44">
    <cfRule type="expression" dxfId="239" priority="237">
      <formula>$E44="RO-Z"</formula>
    </cfRule>
    <cfRule type="expression" dxfId="238" priority="238">
      <formula>$E44="RO-1"</formula>
    </cfRule>
    <cfRule type="expression" dxfId="237" priority="239">
      <formula>$E44="RO-2"</formula>
    </cfRule>
    <cfRule type="expression" dxfId="236" priority="240">
      <formula>$E44="RO-3"</formula>
    </cfRule>
  </conditionalFormatting>
  <conditionalFormatting sqref="G44">
    <cfRule type="expression" dxfId="235" priority="233">
      <formula>$E44="RO-Z"</formula>
    </cfRule>
    <cfRule type="expression" dxfId="234" priority="234">
      <formula>$E44="RO-1"</formula>
    </cfRule>
    <cfRule type="expression" dxfId="233" priority="235">
      <formula>$E44="RO-2"</formula>
    </cfRule>
    <cfRule type="expression" dxfId="232" priority="236">
      <formula>$E44="RO-3"</formula>
    </cfRule>
  </conditionalFormatting>
  <conditionalFormatting sqref="G44">
    <cfRule type="expression" dxfId="231" priority="229">
      <formula>$E44="RO-Z"</formula>
    </cfRule>
    <cfRule type="expression" dxfId="230" priority="230">
      <formula>$E44="RO-1"</formula>
    </cfRule>
    <cfRule type="expression" dxfId="229" priority="231">
      <formula>$E44="RO-2"</formula>
    </cfRule>
    <cfRule type="expression" dxfId="228" priority="232">
      <formula>$E44="RO-3"</formula>
    </cfRule>
  </conditionalFormatting>
  <conditionalFormatting sqref="G44">
    <cfRule type="expression" dxfId="227" priority="225">
      <formula>$E44="RO-Z"</formula>
    </cfRule>
    <cfRule type="expression" dxfId="226" priority="226">
      <formula>$E44="RO-1"</formula>
    </cfRule>
    <cfRule type="expression" dxfId="225" priority="227">
      <formula>$E44="RO-2"</formula>
    </cfRule>
    <cfRule type="expression" dxfId="224" priority="228">
      <formula>$E44="RO-3"</formula>
    </cfRule>
  </conditionalFormatting>
  <conditionalFormatting sqref="G44">
    <cfRule type="expression" dxfId="223" priority="221">
      <formula>$E44="RO-Z"</formula>
    </cfRule>
    <cfRule type="expression" dxfId="222" priority="222">
      <formula>$E44="RO-1"</formula>
    </cfRule>
    <cfRule type="expression" dxfId="221" priority="223">
      <formula>$E44="RO-2"</formula>
    </cfRule>
    <cfRule type="expression" dxfId="220" priority="224">
      <formula>$E44="RO-3"</formula>
    </cfRule>
  </conditionalFormatting>
  <conditionalFormatting sqref="G44">
    <cfRule type="expression" dxfId="219" priority="217">
      <formula>$E44="RO-Z"</formula>
    </cfRule>
    <cfRule type="expression" dxfId="218" priority="218">
      <formula>$E44="RO-1"</formula>
    </cfRule>
    <cfRule type="expression" dxfId="217" priority="219">
      <formula>$E44="RO-2"</formula>
    </cfRule>
    <cfRule type="expression" dxfId="216" priority="220">
      <formula>$E44="RO-3"</formula>
    </cfRule>
  </conditionalFormatting>
  <conditionalFormatting sqref="G44">
    <cfRule type="expression" dxfId="215" priority="213">
      <formula>$E44="RO-Z"</formula>
    </cfRule>
    <cfRule type="expression" dxfId="214" priority="214">
      <formula>$E44="RO-1"</formula>
    </cfRule>
    <cfRule type="expression" dxfId="213" priority="215">
      <formula>$E44="RO-2"</formula>
    </cfRule>
    <cfRule type="expression" dxfId="212" priority="216">
      <formula>$E44="RO-3"</formula>
    </cfRule>
  </conditionalFormatting>
  <conditionalFormatting sqref="G44">
    <cfRule type="expression" dxfId="211" priority="209">
      <formula>$E44="RO-Z"</formula>
    </cfRule>
    <cfRule type="expression" dxfId="210" priority="210">
      <formula>$E44="RO-1"</formula>
    </cfRule>
    <cfRule type="expression" dxfId="209" priority="211">
      <formula>$E44="RO-2"</formula>
    </cfRule>
    <cfRule type="expression" dxfId="208" priority="212">
      <formula>$E44="RO-3"</formula>
    </cfRule>
  </conditionalFormatting>
  <conditionalFormatting sqref="G41">
    <cfRule type="expression" dxfId="207" priority="205">
      <formula>$E41="RO-Z"</formula>
    </cfRule>
    <cfRule type="expression" dxfId="206" priority="206">
      <formula>$E41="RO-1"</formula>
    </cfRule>
    <cfRule type="expression" dxfId="205" priority="207">
      <formula>$E41="RO-2"</formula>
    </cfRule>
    <cfRule type="expression" dxfId="204" priority="208">
      <formula>$E41="RO-3"</formula>
    </cfRule>
  </conditionalFormatting>
  <conditionalFormatting sqref="G41">
    <cfRule type="expression" dxfId="203" priority="201">
      <formula>$E41="RO-Z"</formula>
    </cfRule>
    <cfRule type="expression" dxfId="202" priority="202">
      <formula>$E41="RO-1"</formula>
    </cfRule>
    <cfRule type="expression" dxfId="201" priority="203">
      <formula>$E41="RO-2"</formula>
    </cfRule>
    <cfRule type="expression" dxfId="200" priority="204">
      <formula>$E41="RO-3"</formula>
    </cfRule>
  </conditionalFormatting>
  <conditionalFormatting sqref="G41">
    <cfRule type="expression" dxfId="199" priority="197">
      <formula>$E41="RO-Z"</formula>
    </cfRule>
    <cfRule type="expression" dxfId="198" priority="198">
      <formula>$E41="RO-1"</formula>
    </cfRule>
    <cfRule type="expression" dxfId="197" priority="199">
      <formula>$E41="RO-2"</formula>
    </cfRule>
    <cfRule type="expression" dxfId="196" priority="200">
      <formula>$E41="RO-3"</formula>
    </cfRule>
  </conditionalFormatting>
  <conditionalFormatting sqref="G41">
    <cfRule type="expression" dxfId="195" priority="193">
      <formula>$E41="RO-Z"</formula>
    </cfRule>
    <cfRule type="expression" dxfId="194" priority="194">
      <formula>$E41="RO-1"</formula>
    </cfRule>
    <cfRule type="expression" dxfId="193" priority="195">
      <formula>$E41="RO-2"</formula>
    </cfRule>
    <cfRule type="expression" dxfId="192" priority="196">
      <formula>$E41="RO-3"</formula>
    </cfRule>
  </conditionalFormatting>
  <conditionalFormatting sqref="G41">
    <cfRule type="expression" dxfId="191" priority="189">
      <formula>$E41="RO-Z"</formula>
    </cfRule>
    <cfRule type="expression" dxfId="190" priority="190">
      <formula>$E41="RO-1"</formula>
    </cfRule>
    <cfRule type="expression" dxfId="189" priority="191">
      <formula>$E41="RO-2"</formula>
    </cfRule>
    <cfRule type="expression" dxfId="188" priority="192">
      <formula>$E41="RO-3"</formula>
    </cfRule>
  </conditionalFormatting>
  <conditionalFormatting sqref="G41">
    <cfRule type="expression" dxfId="187" priority="185">
      <formula>$E41="RO-Z"</formula>
    </cfRule>
    <cfRule type="expression" dxfId="186" priority="186">
      <formula>$E41="RO-1"</formula>
    </cfRule>
    <cfRule type="expression" dxfId="185" priority="187">
      <formula>$E41="RO-2"</formula>
    </cfRule>
    <cfRule type="expression" dxfId="184" priority="188">
      <formula>$E41="RO-3"</formula>
    </cfRule>
  </conditionalFormatting>
  <conditionalFormatting sqref="G41">
    <cfRule type="expression" dxfId="183" priority="181">
      <formula>$E41="RO-Z"</formula>
    </cfRule>
    <cfRule type="expression" dxfId="182" priority="182">
      <formula>$E41="RO-1"</formula>
    </cfRule>
    <cfRule type="expression" dxfId="181" priority="183">
      <formula>$E41="RO-2"</formula>
    </cfRule>
    <cfRule type="expression" dxfId="180" priority="184">
      <formula>$E41="RO-3"</formula>
    </cfRule>
  </conditionalFormatting>
  <conditionalFormatting sqref="G41">
    <cfRule type="expression" dxfId="179" priority="177">
      <formula>$E41="RO-Z"</formula>
    </cfRule>
    <cfRule type="expression" dxfId="178" priority="178">
      <formula>$E41="RO-1"</formula>
    </cfRule>
    <cfRule type="expression" dxfId="177" priority="179">
      <formula>$E41="RO-2"</formula>
    </cfRule>
    <cfRule type="expression" dxfId="176" priority="180">
      <formula>$E41="RO-3"</formula>
    </cfRule>
  </conditionalFormatting>
  <conditionalFormatting sqref="G35">
    <cfRule type="expression" dxfId="175" priority="173">
      <formula>$E35="RO-Z"</formula>
    </cfRule>
    <cfRule type="expression" dxfId="174" priority="174">
      <formula>$E35="RO-1"</formula>
    </cfRule>
    <cfRule type="expression" dxfId="173" priority="175">
      <formula>$E35="RO-2"</formula>
    </cfRule>
    <cfRule type="expression" dxfId="172" priority="176">
      <formula>$E35="RO-3"</formula>
    </cfRule>
  </conditionalFormatting>
  <conditionalFormatting sqref="G35">
    <cfRule type="expression" dxfId="171" priority="169">
      <formula>$E35="RO-Z"</formula>
    </cfRule>
    <cfRule type="expression" dxfId="170" priority="170">
      <formula>$E35="RO-1"</formula>
    </cfRule>
    <cfRule type="expression" dxfId="169" priority="171">
      <formula>$E35="RO-2"</formula>
    </cfRule>
    <cfRule type="expression" dxfId="168" priority="172">
      <formula>$E35="RO-3"</formula>
    </cfRule>
  </conditionalFormatting>
  <conditionalFormatting sqref="G32">
    <cfRule type="expression" dxfId="167" priority="165">
      <formula>$E32="RO-Z"</formula>
    </cfRule>
    <cfRule type="expression" dxfId="166" priority="166">
      <formula>$E32="RO-1"</formula>
    </cfRule>
    <cfRule type="expression" dxfId="165" priority="167">
      <formula>$E32="RO-2"</formula>
    </cfRule>
    <cfRule type="expression" dxfId="164" priority="168">
      <formula>$E32="RO-3"</formula>
    </cfRule>
  </conditionalFormatting>
  <conditionalFormatting sqref="G32">
    <cfRule type="expression" dxfId="163" priority="161">
      <formula>$E32="RO-Z"</formula>
    </cfRule>
    <cfRule type="expression" dxfId="162" priority="162">
      <formula>$E32="RO-1"</formula>
    </cfRule>
    <cfRule type="expression" dxfId="161" priority="163">
      <formula>$E32="RO-2"</formula>
    </cfRule>
    <cfRule type="expression" dxfId="160" priority="164">
      <formula>$E32="RO-3"</formula>
    </cfRule>
  </conditionalFormatting>
  <conditionalFormatting sqref="G30">
    <cfRule type="expression" dxfId="159" priority="157">
      <formula>$E30="RO-Z"</formula>
    </cfRule>
    <cfRule type="expression" dxfId="158" priority="158">
      <formula>$E30="RO-1"</formula>
    </cfRule>
    <cfRule type="expression" dxfId="157" priority="159">
      <formula>$E30="RO-2"</formula>
    </cfRule>
    <cfRule type="expression" dxfId="156" priority="160">
      <formula>$E30="RO-3"</formula>
    </cfRule>
  </conditionalFormatting>
  <conditionalFormatting sqref="G28">
    <cfRule type="expression" dxfId="155" priority="153">
      <formula>$E28="RO-Z"</formula>
    </cfRule>
    <cfRule type="expression" dxfId="154" priority="154">
      <formula>$E28="RO-1"</formula>
    </cfRule>
    <cfRule type="expression" dxfId="153" priority="155">
      <formula>$E28="RO-2"</formula>
    </cfRule>
    <cfRule type="expression" dxfId="152" priority="156">
      <formula>$E28="RO-3"</formula>
    </cfRule>
  </conditionalFormatting>
  <conditionalFormatting sqref="G40">
    <cfRule type="expression" dxfId="151" priority="149">
      <formula>$E40="RO-Z"</formula>
    </cfRule>
    <cfRule type="expression" dxfId="150" priority="150">
      <formula>$E40="RO-1"</formula>
    </cfRule>
    <cfRule type="expression" dxfId="149" priority="151">
      <formula>$E40="RO-2"</formula>
    </cfRule>
    <cfRule type="expression" dxfId="148" priority="152">
      <formula>$E40="RO-3"</formula>
    </cfRule>
  </conditionalFormatting>
  <conditionalFormatting sqref="G40">
    <cfRule type="expression" dxfId="147" priority="145">
      <formula>$E40="RO-Z"</formula>
    </cfRule>
    <cfRule type="expression" dxfId="146" priority="146">
      <formula>$E40="RO-1"</formula>
    </cfRule>
    <cfRule type="expression" dxfId="145" priority="147">
      <formula>$E40="RO-2"</formula>
    </cfRule>
    <cfRule type="expression" dxfId="144" priority="148">
      <formula>$E40="RO-3"</formula>
    </cfRule>
  </conditionalFormatting>
  <conditionalFormatting sqref="G40">
    <cfRule type="expression" dxfId="143" priority="141">
      <formula>$E40="RO-Z"</formula>
    </cfRule>
    <cfRule type="expression" dxfId="142" priority="142">
      <formula>$E40="RO-1"</formula>
    </cfRule>
    <cfRule type="expression" dxfId="141" priority="143">
      <formula>$E40="RO-2"</formula>
    </cfRule>
    <cfRule type="expression" dxfId="140" priority="144">
      <formula>$E40="RO-3"</formula>
    </cfRule>
  </conditionalFormatting>
  <conditionalFormatting sqref="G40">
    <cfRule type="expression" dxfId="139" priority="137">
      <formula>$E40="RO-Z"</formula>
    </cfRule>
    <cfRule type="expression" dxfId="138" priority="138">
      <formula>$E40="RO-1"</formula>
    </cfRule>
    <cfRule type="expression" dxfId="137" priority="139">
      <formula>$E40="RO-2"</formula>
    </cfRule>
    <cfRule type="expression" dxfId="136" priority="140">
      <formula>$E40="RO-3"</formula>
    </cfRule>
  </conditionalFormatting>
  <conditionalFormatting sqref="G40">
    <cfRule type="expression" dxfId="135" priority="133">
      <formula>$E40="RO-Z"</formula>
    </cfRule>
    <cfRule type="expression" dxfId="134" priority="134">
      <formula>$E40="RO-1"</formula>
    </cfRule>
    <cfRule type="expression" dxfId="133" priority="135">
      <formula>$E40="RO-2"</formula>
    </cfRule>
    <cfRule type="expression" dxfId="132" priority="136">
      <formula>$E40="RO-3"</formula>
    </cfRule>
  </conditionalFormatting>
  <conditionalFormatting sqref="G40">
    <cfRule type="expression" dxfId="131" priority="129">
      <formula>$E40="RO-Z"</formula>
    </cfRule>
    <cfRule type="expression" dxfId="130" priority="130">
      <formula>$E40="RO-1"</formula>
    </cfRule>
    <cfRule type="expression" dxfId="129" priority="131">
      <formula>$E40="RO-2"</formula>
    </cfRule>
    <cfRule type="expression" dxfId="128" priority="132">
      <formula>$E40="RO-3"</formula>
    </cfRule>
  </conditionalFormatting>
  <conditionalFormatting sqref="G40">
    <cfRule type="expression" dxfId="127" priority="125">
      <formula>$E40="RO-Z"</formula>
    </cfRule>
    <cfRule type="expression" dxfId="126" priority="126">
      <formula>$E40="RO-1"</formula>
    </cfRule>
    <cfRule type="expression" dxfId="125" priority="127">
      <formula>$E40="RO-2"</formula>
    </cfRule>
    <cfRule type="expression" dxfId="124" priority="128">
      <formula>$E40="RO-3"</formula>
    </cfRule>
  </conditionalFormatting>
  <conditionalFormatting sqref="G40">
    <cfRule type="expression" dxfId="123" priority="121">
      <formula>$E40="RO-Z"</formula>
    </cfRule>
    <cfRule type="expression" dxfId="122" priority="122">
      <formula>$E40="RO-1"</formula>
    </cfRule>
    <cfRule type="expression" dxfId="121" priority="123">
      <formula>$E40="RO-2"</formula>
    </cfRule>
    <cfRule type="expression" dxfId="120" priority="124">
      <formula>$E40="RO-3"</formula>
    </cfRule>
  </conditionalFormatting>
  <conditionalFormatting sqref="G38">
    <cfRule type="expression" dxfId="119" priority="117">
      <formula>$E38="RO-Z"</formula>
    </cfRule>
    <cfRule type="expression" dxfId="118" priority="118">
      <formula>$E38="RO-1"</formula>
    </cfRule>
    <cfRule type="expression" dxfId="117" priority="119">
      <formula>$E38="RO-2"</formula>
    </cfRule>
    <cfRule type="expression" dxfId="116" priority="120">
      <formula>$E38="RO-3"</formula>
    </cfRule>
  </conditionalFormatting>
  <conditionalFormatting sqref="G38">
    <cfRule type="expression" dxfId="115" priority="113">
      <formula>$E38="RO-Z"</formula>
    </cfRule>
    <cfRule type="expression" dxfId="114" priority="114">
      <formula>$E38="RO-1"</formula>
    </cfRule>
    <cfRule type="expression" dxfId="113" priority="115">
      <formula>$E38="RO-2"</formula>
    </cfRule>
    <cfRule type="expression" dxfId="112" priority="116">
      <formula>$E38="RO-3"</formula>
    </cfRule>
  </conditionalFormatting>
  <conditionalFormatting sqref="G38">
    <cfRule type="expression" dxfId="111" priority="109">
      <formula>$E38="RO-Z"</formula>
    </cfRule>
    <cfRule type="expression" dxfId="110" priority="110">
      <formula>$E38="RO-1"</formula>
    </cfRule>
    <cfRule type="expression" dxfId="109" priority="111">
      <formula>$E38="RO-2"</formula>
    </cfRule>
    <cfRule type="expression" dxfId="108" priority="112">
      <formula>$E38="RO-3"</formula>
    </cfRule>
  </conditionalFormatting>
  <conditionalFormatting sqref="G38">
    <cfRule type="expression" dxfId="107" priority="105">
      <formula>$E38="RO-Z"</formula>
    </cfRule>
    <cfRule type="expression" dxfId="106" priority="106">
      <formula>$E38="RO-1"</formula>
    </cfRule>
    <cfRule type="expression" dxfId="105" priority="107">
      <formula>$E38="RO-2"</formula>
    </cfRule>
    <cfRule type="expression" dxfId="104" priority="108">
      <formula>$E38="RO-3"</formula>
    </cfRule>
  </conditionalFormatting>
  <conditionalFormatting sqref="G38">
    <cfRule type="expression" dxfId="103" priority="101">
      <formula>$E38="RO-Z"</formula>
    </cfRule>
    <cfRule type="expression" dxfId="102" priority="102">
      <formula>$E38="RO-1"</formula>
    </cfRule>
    <cfRule type="expression" dxfId="101" priority="103">
      <formula>$E38="RO-2"</formula>
    </cfRule>
    <cfRule type="expression" dxfId="100" priority="104">
      <formula>$E38="RO-3"</formula>
    </cfRule>
  </conditionalFormatting>
  <conditionalFormatting sqref="G38">
    <cfRule type="expression" dxfId="99" priority="97">
      <formula>$E38="RO-Z"</formula>
    </cfRule>
    <cfRule type="expression" dxfId="98" priority="98">
      <formula>$E38="RO-1"</formula>
    </cfRule>
    <cfRule type="expression" dxfId="97" priority="99">
      <formula>$E38="RO-2"</formula>
    </cfRule>
    <cfRule type="expression" dxfId="96" priority="100">
      <formula>$E38="RO-3"</formula>
    </cfRule>
  </conditionalFormatting>
  <conditionalFormatting sqref="G38">
    <cfRule type="expression" dxfId="95" priority="93">
      <formula>$E38="RO-Z"</formula>
    </cfRule>
    <cfRule type="expression" dxfId="94" priority="94">
      <formula>$E38="RO-1"</formula>
    </cfRule>
    <cfRule type="expression" dxfId="93" priority="95">
      <formula>$E38="RO-2"</formula>
    </cfRule>
    <cfRule type="expression" dxfId="92" priority="96">
      <formula>$E38="RO-3"</formula>
    </cfRule>
  </conditionalFormatting>
  <conditionalFormatting sqref="G38">
    <cfRule type="expression" dxfId="91" priority="89">
      <formula>$E38="RO-Z"</formula>
    </cfRule>
    <cfRule type="expression" dxfId="90" priority="90">
      <formula>$E38="RO-1"</formula>
    </cfRule>
    <cfRule type="expression" dxfId="89" priority="91">
      <formula>$E38="RO-2"</formula>
    </cfRule>
    <cfRule type="expression" dxfId="88" priority="92">
      <formula>$E38="RO-3"</formula>
    </cfRule>
  </conditionalFormatting>
  <conditionalFormatting sqref="G36">
    <cfRule type="expression" dxfId="87" priority="85">
      <formula>$E36="RO-Z"</formula>
    </cfRule>
    <cfRule type="expression" dxfId="86" priority="86">
      <formula>$E36="RO-1"</formula>
    </cfRule>
    <cfRule type="expression" dxfId="85" priority="87">
      <formula>$E36="RO-2"</formula>
    </cfRule>
    <cfRule type="expression" dxfId="84" priority="88">
      <formula>$E36="RO-3"</formula>
    </cfRule>
  </conditionalFormatting>
  <conditionalFormatting sqref="G36">
    <cfRule type="expression" dxfId="83" priority="81">
      <formula>$E36="RO-Z"</formula>
    </cfRule>
    <cfRule type="expression" dxfId="82" priority="82">
      <formula>$E36="RO-1"</formula>
    </cfRule>
    <cfRule type="expression" dxfId="81" priority="83">
      <formula>$E36="RO-2"</formula>
    </cfRule>
    <cfRule type="expression" dxfId="80" priority="84">
      <formula>$E36="RO-3"</formula>
    </cfRule>
  </conditionalFormatting>
  <conditionalFormatting sqref="G53">
    <cfRule type="expression" dxfId="79" priority="77">
      <formula>$E53="RO-Z"</formula>
    </cfRule>
    <cfRule type="expression" dxfId="78" priority="78">
      <formula>$E53="RO-1"</formula>
    </cfRule>
    <cfRule type="expression" dxfId="77" priority="79">
      <formula>$E53="RO-2"</formula>
    </cfRule>
    <cfRule type="expression" dxfId="76" priority="80">
      <formula>$E53="RO-3"</formula>
    </cfRule>
  </conditionalFormatting>
  <conditionalFormatting sqref="G53">
    <cfRule type="expression" dxfId="75" priority="73">
      <formula>$E53="RO-Z"</formula>
    </cfRule>
    <cfRule type="expression" dxfId="74" priority="74">
      <formula>$E53="RO-1"</formula>
    </cfRule>
    <cfRule type="expression" dxfId="73" priority="75">
      <formula>$E53="RO-2"</formula>
    </cfRule>
    <cfRule type="expression" dxfId="72" priority="76">
      <formula>$E53="RO-3"</formula>
    </cfRule>
  </conditionalFormatting>
  <conditionalFormatting sqref="G53">
    <cfRule type="expression" dxfId="71" priority="69">
      <formula>$E53="RO-Z"</formula>
    </cfRule>
    <cfRule type="expression" dxfId="70" priority="70">
      <formula>$E53="RO-1"</formula>
    </cfRule>
    <cfRule type="expression" dxfId="69" priority="71">
      <formula>$E53="RO-2"</formula>
    </cfRule>
    <cfRule type="expression" dxfId="68" priority="72">
      <formula>$E53="RO-3"</formula>
    </cfRule>
  </conditionalFormatting>
  <conditionalFormatting sqref="G53">
    <cfRule type="expression" dxfId="67" priority="67">
      <formula>$E53="Nic"</formula>
    </cfRule>
    <cfRule type="expression" dxfId="66" priority="68">
      <formula>$E53="RO-V"</formula>
    </cfRule>
  </conditionalFormatting>
  <conditionalFormatting sqref="G53">
    <cfRule type="expression" dxfId="65" priority="63">
      <formula>$E53="RO-Z"</formula>
    </cfRule>
    <cfRule type="expression" dxfId="64" priority="64">
      <formula>$E53="RO-1"</formula>
    </cfRule>
    <cfRule type="expression" dxfId="63" priority="65">
      <formula>$E53="RO-2"</formula>
    </cfRule>
    <cfRule type="expression" dxfId="62" priority="66">
      <formula>$E53="RO-3"</formula>
    </cfRule>
  </conditionalFormatting>
  <conditionalFormatting sqref="G53">
    <cfRule type="expression" dxfId="61" priority="59">
      <formula>$E53="RO-Z"</formula>
    </cfRule>
    <cfRule type="expression" dxfId="60" priority="60">
      <formula>$E53="RO-1"</formula>
    </cfRule>
    <cfRule type="expression" dxfId="59" priority="61">
      <formula>$E53="RO-2"</formula>
    </cfRule>
    <cfRule type="expression" dxfId="58" priority="62">
      <formula>$E53="RO-3"</formula>
    </cfRule>
  </conditionalFormatting>
  <conditionalFormatting sqref="G53">
    <cfRule type="expression" dxfId="57" priority="57">
      <formula>$E53="Nic"</formula>
    </cfRule>
    <cfRule type="expression" dxfId="56" priority="58">
      <formula>$E53="RO-V"</formula>
    </cfRule>
  </conditionalFormatting>
  <conditionalFormatting sqref="G53">
    <cfRule type="expression" dxfId="55" priority="53">
      <formula>$E53="RO-Z"</formula>
    </cfRule>
    <cfRule type="expression" dxfId="54" priority="54">
      <formula>$E53="RO-1"</formula>
    </cfRule>
    <cfRule type="expression" dxfId="53" priority="55">
      <formula>$E53="RO-2"</formula>
    </cfRule>
    <cfRule type="expression" dxfId="52" priority="56">
      <formula>$E53="RO-3"</formula>
    </cfRule>
  </conditionalFormatting>
  <conditionalFormatting sqref="G53">
    <cfRule type="expression" dxfId="51" priority="49">
      <formula>$E53="RO-Z"</formula>
    </cfRule>
    <cfRule type="expression" dxfId="50" priority="50">
      <formula>$E53="RO-1"</formula>
    </cfRule>
    <cfRule type="expression" dxfId="49" priority="51">
      <formula>$E53="RO-2"</formula>
    </cfRule>
    <cfRule type="expression" dxfId="48" priority="52">
      <formula>$E53="RO-3"</formula>
    </cfRule>
  </conditionalFormatting>
  <conditionalFormatting sqref="G53">
    <cfRule type="expression" dxfId="47" priority="45">
      <formula>$E53="RO-Z"</formula>
    </cfRule>
    <cfRule type="expression" dxfId="46" priority="46">
      <formula>$E53="RO-1"</formula>
    </cfRule>
    <cfRule type="expression" dxfId="45" priority="47">
      <formula>$E53="RO-2"</formula>
    </cfRule>
    <cfRule type="expression" dxfId="44" priority="48">
      <formula>$E53="RO-3"</formula>
    </cfRule>
  </conditionalFormatting>
  <conditionalFormatting sqref="G53">
    <cfRule type="expression" dxfId="43" priority="41">
      <formula>$E53="RO-Z"</formula>
    </cfRule>
    <cfRule type="expression" dxfId="42" priority="42">
      <formula>$E53="RO-1"</formula>
    </cfRule>
    <cfRule type="expression" dxfId="41" priority="43">
      <formula>$E53="RO-2"</formula>
    </cfRule>
    <cfRule type="expression" dxfId="40" priority="44">
      <formula>$E53="RO-3"</formula>
    </cfRule>
  </conditionalFormatting>
  <conditionalFormatting sqref="G53">
    <cfRule type="expression" dxfId="39" priority="37">
      <formula>$E53="RO-Z"</formula>
    </cfRule>
    <cfRule type="expression" dxfId="38" priority="38">
      <formula>$E53="RO-1"</formula>
    </cfRule>
    <cfRule type="expression" dxfId="37" priority="39">
      <formula>$E53="RO-2"</formula>
    </cfRule>
    <cfRule type="expression" dxfId="36" priority="40">
      <formula>$E53="RO-3"</formula>
    </cfRule>
  </conditionalFormatting>
  <conditionalFormatting sqref="G50">
    <cfRule type="expression" dxfId="35" priority="35">
      <formula>$E50="Nic"</formula>
    </cfRule>
    <cfRule type="expression" dxfId="34" priority="36">
      <formula>$E50="RO-V"</formula>
    </cfRule>
  </conditionalFormatting>
  <conditionalFormatting sqref="G50">
    <cfRule type="expression" dxfId="33" priority="33">
      <formula>$E50="Nic"</formula>
    </cfRule>
    <cfRule type="expression" dxfId="32" priority="34">
      <formula>$E50="RO-V"</formula>
    </cfRule>
  </conditionalFormatting>
  <conditionalFormatting sqref="G50">
    <cfRule type="expression" dxfId="31" priority="29">
      <formula>$E50="RO-Z"</formula>
    </cfRule>
    <cfRule type="expression" dxfId="30" priority="30">
      <formula>$E50="RO-1"</formula>
    </cfRule>
    <cfRule type="expression" dxfId="29" priority="31">
      <formula>$E50="RO-2"</formula>
    </cfRule>
    <cfRule type="expression" dxfId="28" priority="32">
      <formula>$E50="RO-3"</formula>
    </cfRule>
  </conditionalFormatting>
  <conditionalFormatting sqref="G50">
    <cfRule type="expression" dxfId="27" priority="25">
      <formula>$E50="RO-Z"</formula>
    </cfRule>
    <cfRule type="expression" dxfId="26" priority="26">
      <formula>$E50="RO-1"</formula>
    </cfRule>
    <cfRule type="expression" dxfId="25" priority="27">
      <formula>$E50="RO-2"</formula>
    </cfRule>
    <cfRule type="expression" dxfId="24" priority="28">
      <formula>$E50="RO-3"</formula>
    </cfRule>
  </conditionalFormatting>
  <conditionalFormatting sqref="G54">
    <cfRule type="expression" dxfId="23" priority="23">
      <formula>$E54="Nic"</formula>
    </cfRule>
    <cfRule type="expression" dxfId="22" priority="24">
      <formula>$E54="RO-V"</formula>
    </cfRule>
  </conditionalFormatting>
  <conditionalFormatting sqref="G54">
    <cfRule type="expression" dxfId="21" priority="21">
      <formula>$E54="Nic"</formula>
    </cfRule>
    <cfRule type="expression" dxfId="20" priority="22">
      <formula>$E54="RO-V"</formula>
    </cfRule>
  </conditionalFormatting>
  <conditionalFormatting sqref="G54">
    <cfRule type="expression" dxfId="19" priority="17">
      <formula>$E54="RO-Z"</formula>
    </cfRule>
    <cfRule type="expression" dxfId="18" priority="18">
      <formula>$E54="RO-1"</formula>
    </cfRule>
    <cfRule type="expression" dxfId="17" priority="19">
      <formula>$E54="RO-2"</formula>
    </cfRule>
    <cfRule type="expression" dxfId="16" priority="20">
      <formula>$E54="RO-3"</formula>
    </cfRule>
  </conditionalFormatting>
  <conditionalFormatting sqref="G54">
    <cfRule type="expression" dxfId="15" priority="13">
      <formula>$E54="RO-Z"</formula>
    </cfRule>
    <cfRule type="expression" dxfId="14" priority="14">
      <formula>$E54="RO-1"</formula>
    </cfRule>
    <cfRule type="expression" dxfId="13" priority="15">
      <formula>$E54="RO-2"</formula>
    </cfRule>
    <cfRule type="expression" dxfId="12" priority="16">
      <formula>$E54="RO-3"</formula>
    </cfRule>
  </conditionalFormatting>
  <conditionalFormatting sqref="G52">
    <cfRule type="expression" dxfId="11" priority="11">
      <formula>$E52="Nic"</formula>
    </cfRule>
    <cfRule type="expression" dxfId="10" priority="12">
      <formula>$E52="RO-V"</formula>
    </cfRule>
  </conditionalFormatting>
  <conditionalFormatting sqref="G52">
    <cfRule type="expression" dxfId="9" priority="9">
      <formula>$E52="Nic"</formula>
    </cfRule>
    <cfRule type="expression" dxfId="8" priority="10">
      <formula>$E52="RO-V"</formula>
    </cfRule>
  </conditionalFormatting>
  <conditionalFormatting sqref="G52">
    <cfRule type="expression" dxfId="7" priority="5">
      <formula>$E52="RO-Z"</formula>
    </cfRule>
    <cfRule type="expression" dxfId="6" priority="6">
      <formula>$E52="RO-1"</formula>
    </cfRule>
    <cfRule type="expression" dxfId="5" priority="7">
      <formula>$E52="RO-2"</formula>
    </cfRule>
    <cfRule type="expression" dxfId="4" priority="8">
      <formula>$E52="RO-3"</formula>
    </cfRule>
  </conditionalFormatting>
  <conditionalFormatting sqref="G52">
    <cfRule type="expression" dxfId="3" priority="1">
      <formula>$E52="RO-Z"</formula>
    </cfRule>
    <cfRule type="expression" dxfId="2" priority="2">
      <formula>$E52="RO-1"</formula>
    </cfRule>
    <cfRule type="expression" dxfId="1" priority="3">
      <formula>$E52="RO-2"</formula>
    </cfRule>
    <cfRule type="expression" dxfId="0" priority="4">
      <formula>$E52="RO-3"</formula>
    </cfRule>
  </conditionalFormatting>
  <dataValidations count="2">
    <dataValidation type="list" allowBlank="1" showInputMessage="1" showErrorMessage="1" sqref="I10">
      <formula1>"Dle třídy,Celkové"</formula1>
    </dataValidation>
    <dataValidation type="list" allowBlank="1" showInputMessage="1" showErrorMessage="1" sqref="M17:M116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Horáková Marie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 Spooky Ticket to Ride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AUO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Hušková Simona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 z'Hurta Anatares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Kamrádová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Caccao IN Unis Kynopolis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Kratěnová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Cayapó Heart od Jezera Vápenice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 xml:space="preserve">AUO 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Kolomazníková Renata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Coudy z Čertovy kazatelny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Štichauerová Jitka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Henri Hola 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Barošová Kristýna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Mind the dog Star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van Wyk Nataša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Ti Amo Puro Sogno Lieke Martens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NF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Kohlova Marie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Yahoodka z Kovárny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BOT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Kučeriková Veronika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Hopsinka Zara z Dančí louky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CD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B1:R43"/>
  <sheetViews>
    <sheetView zoomScale="90" zoomScaleNormal="90" workbookViewId="0">
      <selection activeCell="V30" sqref="V30"/>
    </sheetView>
  </sheetViews>
  <sheetFormatPr defaultColWidth="9.08984375" defaultRowHeight="14.5" x14ac:dyDescent="0.35"/>
  <cols>
    <col min="1" max="1" width="1" style="40" customWidth="1"/>
    <col min="2" max="2" width="4.36328125" style="40" customWidth="1"/>
    <col min="3" max="3" width="8.90625" style="40" customWidth="1"/>
    <col min="4" max="4" width="2.08984375" style="40" customWidth="1"/>
    <col min="5" max="6" width="9.08984375" style="40"/>
    <col min="7" max="7" width="7.6328125" style="40" customWidth="1"/>
    <col min="8" max="8" width="4.453125" style="40" customWidth="1"/>
    <col min="9" max="9" width="2.36328125" style="40" customWidth="1"/>
    <col min="10" max="10" width="0.90625" style="40" customWidth="1"/>
    <col min="11" max="11" width="3.54296875" style="40" customWidth="1"/>
    <col min="12" max="12" width="7" style="40" customWidth="1"/>
    <col min="13" max="13" width="0.54296875" style="40" customWidth="1"/>
    <col min="14" max="14" width="11.08984375" style="40" customWidth="1"/>
    <col min="15" max="15" width="0.54296875" style="40" customWidth="1"/>
    <col min="16" max="16" width="9.08984375" style="40"/>
    <col min="17" max="17" width="10.6328125" style="40" customWidth="1"/>
    <col min="18" max="18" width="7.36328125" style="40" customWidth="1"/>
    <col min="19" max="19" width="0.54296875" style="40" customWidth="1"/>
    <col min="20" max="16384" width="9.08984375" style="40"/>
  </cols>
  <sheetData>
    <row r="1" spans="2:18" ht="2.25" customHeight="1" x14ac:dyDescent="0.35"/>
    <row r="2" spans="2:18" ht="21.75" customHeight="1" x14ac:dyDescent="0.55000000000000004">
      <c r="C2" s="277" t="s">
        <v>15</v>
      </c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</row>
    <row r="3" spans="2:18" ht="3" customHeight="1" x14ac:dyDescent="0.55000000000000004">
      <c r="C3" s="41"/>
    </row>
    <row r="4" spans="2:18" ht="21.75" customHeight="1" x14ac:dyDescent="0.35">
      <c r="B4" s="256" t="s">
        <v>5</v>
      </c>
      <c r="C4" s="256"/>
      <c r="D4" s="278"/>
      <c r="E4" s="279"/>
      <c r="F4" s="279"/>
      <c r="G4" s="279"/>
      <c r="H4" s="279"/>
      <c r="I4" s="280"/>
      <c r="J4" s="42"/>
      <c r="K4" s="281" t="s">
        <v>16</v>
      </c>
      <c r="L4" s="281"/>
      <c r="M4" s="43"/>
      <c r="N4" s="282" t="str">
        <f>'Startovní listina'!C8</f>
        <v>29. - 30. 06. 2024</v>
      </c>
      <c r="O4" s="258"/>
      <c r="P4" s="259"/>
      <c r="Q4" s="43"/>
      <c r="R4" s="43"/>
    </row>
    <row r="5" spans="2:18" ht="3.75" customHeight="1" x14ac:dyDescent="0.35">
      <c r="B5" s="42"/>
      <c r="C5" s="42"/>
      <c r="D5" s="50"/>
      <c r="E5" s="50"/>
      <c r="F5" s="50"/>
      <c r="G5" s="50"/>
      <c r="H5" s="50"/>
      <c r="I5" s="50"/>
      <c r="J5" s="42"/>
      <c r="K5" s="42"/>
      <c r="L5" s="42"/>
      <c r="M5" s="42"/>
      <c r="N5" s="42"/>
      <c r="O5" s="42"/>
      <c r="P5" s="42"/>
      <c r="Q5" s="42"/>
      <c r="R5" s="42"/>
    </row>
    <row r="6" spans="2:18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J6" s="42"/>
      <c r="K6" s="260" t="s">
        <v>12</v>
      </c>
      <c r="L6" s="260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5">
      <c r="B7" s="44"/>
      <c r="C7" s="45"/>
      <c r="D7" s="50"/>
      <c r="E7" s="50"/>
      <c r="F7" s="50"/>
      <c r="G7" s="50"/>
      <c r="H7" s="50"/>
      <c r="I7" s="50"/>
      <c r="J7" s="42"/>
      <c r="K7" s="26"/>
      <c r="L7" s="26"/>
      <c r="M7" s="26"/>
      <c r="N7" s="26"/>
      <c r="O7" s="26"/>
      <c r="P7" s="26"/>
      <c r="Q7" s="26"/>
      <c r="R7" s="26"/>
    </row>
    <row r="8" spans="2:18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J8" s="42"/>
      <c r="K8" s="283"/>
      <c r="L8" s="284"/>
      <c r="M8" s="26"/>
      <c r="N8" s="31"/>
      <c r="O8" s="26"/>
      <c r="P8" s="122"/>
      <c r="Q8" s="116"/>
      <c r="R8" s="116"/>
    </row>
    <row r="9" spans="2:18" ht="3" customHeight="1" x14ac:dyDescent="0.35">
      <c r="B9" s="44"/>
      <c r="C9" s="45"/>
      <c r="D9" s="42"/>
      <c r="E9" s="42"/>
      <c r="F9" s="42"/>
      <c r="G9" s="42"/>
      <c r="H9" s="42"/>
      <c r="I9" s="42"/>
      <c r="J9" s="42"/>
      <c r="K9" s="26"/>
      <c r="L9" s="26"/>
      <c r="M9" s="26"/>
      <c r="N9" s="26"/>
      <c r="O9" s="26"/>
      <c r="P9" s="116"/>
      <c r="Q9" s="116"/>
      <c r="R9" s="116"/>
    </row>
    <row r="10" spans="2:18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J10" s="42"/>
      <c r="K10" s="260" t="s">
        <v>18</v>
      </c>
      <c r="L10" s="260"/>
      <c r="M10" s="26"/>
      <c r="N10" s="29" t="s">
        <v>82</v>
      </c>
      <c r="O10" s="26"/>
      <c r="P10" s="263" t="s">
        <v>342</v>
      </c>
      <c r="Q10" s="264"/>
      <c r="R10" s="265"/>
    </row>
    <row r="11" spans="2:18" ht="3" customHeight="1" x14ac:dyDescent="0.35">
      <c r="B11" s="44"/>
      <c r="C11" s="45"/>
      <c r="D11" s="42"/>
      <c r="E11" s="42"/>
      <c r="F11" s="42"/>
      <c r="G11" s="42"/>
      <c r="H11" s="42"/>
      <c r="I11" s="42"/>
      <c r="J11" s="42"/>
      <c r="K11" s="26"/>
      <c r="L11" s="26"/>
      <c r="M11" s="26"/>
      <c r="N11" s="26"/>
      <c r="O11" s="26"/>
      <c r="P11" s="266"/>
      <c r="Q11" s="267"/>
      <c r="R11" s="268"/>
    </row>
    <row r="12" spans="2:18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J12" s="42"/>
      <c r="K12" s="261" t="s">
        <v>19</v>
      </c>
      <c r="L12" s="262"/>
      <c r="M12" s="26"/>
      <c r="N12" s="31"/>
      <c r="O12" s="26"/>
      <c r="P12" s="269"/>
      <c r="Q12" s="270"/>
      <c r="R12" s="271"/>
    </row>
    <row r="13" spans="2:18" ht="3.75" customHeight="1" thickBot="1" x14ac:dyDescent="0.4"/>
    <row r="14" spans="2:18" ht="15" thickBot="1" x14ac:dyDescent="0.4">
      <c r="B14" s="46" t="s">
        <v>20</v>
      </c>
      <c r="C14" s="272" t="s">
        <v>21</v>
      </c>
      <c r="D14" s="272"/>
      <c r="E14" s="272"/>
      <c r="F14" s="272"/>
      <c r="G14" s="272"/>
      <c r="H14" s="273" t="s">
        <v>22</v>
      </c>
      <c r="I14" s="274"/>
      <c r="J14" s="275" t="s">
        <v>20</v>
      </c>
      <c r="K14" s="276"/>
      <c r="L14" s="272" t="s">
        <v>21</v>
      </c>
      <c r="M14" s="272"/>
      <c r="N14" s="272"/>
      <c r="O14" s="272"/>
      <c r="P14" s="272"/>
      <c r="Q14" s="272"/>
      <c r="R14" s="47" t="s">
        <v>22</v>
      </c>
    </row>
    <row r="15" spans="2:18" ht="15" customHeight="1" x14ac:dyDescent="0.35">
      <c r="B15" s="243">
        <f>'[1]ASISTENT BODOVANI'!A3</f>
        <v>1</v>
      </c>
      <c r="C15" s="48"/>
      <c r="D15" s="245"/>
      <c r="E15" s="245"/>
      <c r="F15" s="245"/>
      <c r="G15" s="245"/>
      <c r="H15" s="245"/>
      <c r="I15" s="246"/>
      <c r="J15" s="247">
        <v>13</v>
      </c>
      <c r="K15" s="248"/>
      <c r="L15" s="48"/>
      <c r="M15" s="245"/>
      <c r="N15" s="245"/>
      <c r="O15" s="245"/>
      <c r="P15" s="245"/>
      <c r="Q15" s="245"/>
      <c r="R15" s="246"/>
    </row>
    <row r="16" spans="2:18" ht="33" customHeight="1" x14ac:dyDescent="0.35">
      <c r="B16" s="244"/>
      <c r="C16" s="251"/>
      <c r="D16" s="252"/>
      <c r="E16" s="252"/>
      <c r="F16" s="252"/>
      <c r="G16" s="253"/>
      <c r="H16" s="254"/>
      <c r="I16" s="255"/>
      <c r="J16" s="249"/>
      <c r="K16" s="250"/>
      <c r="L16" s="251"/>
      <c r="M16" s="252"/>
      <c r="N16" s="252"/>
      <c r="O16" s="252"/>
      <c r="P16" s="252"/>
      <c r="Q16" s="253"/>
      <c r="R16" s="49"/>
    </row>
    <row r="17" spans="2:18" ht="15" customHeight="1" x14ac:dyDescent="0.35">
      <c r="B17" s="243">
        <v>2</v>
      </c>
      <c r="C17" s="48"/>
      <c r="D17" s="245"/>
      <c r="E17" s="245"/>
      <c r="F17" s="245"/>
      <c r="G17" s="245"/>
      <c r="H17" s="245"/>
      <c r="I17" s="246"/>
      <c r="J17" s="247">
        <v>14</v>
      </c>
      <c r="K17" s="248"/>
      <c r="L17" s="48"/>
      <c r="M17" s="245"/>
      <c r="N17" s="245"/>
      <c r="O17" s="245"/>
      <c r="P17" s="245"/>
      <c r="Q17" s="245"/>
      <c r="R17" s="246"/>
    </row>
    <row r="18" spans="2:18" ht="33" customHeight="1" x14ac:dyDescent="0.35">
      <c r="B18" s="244"/>
      <c r="C18" s="251"/>
      <c r="D18" s="252"/>
      <c r="E18" s="252"/>
      <c r="F18" s="252"/>
      <c r="G18" s="253"/>
      <c r="H18" s="254"/>
      <c r="I18" s="255"/>
      <c r="J18" s="249"/>
      <c r="K18" s="250"/>
      <c r="L18" s="251"/>
      <c r="M18" s="252"/>
      <c r="N18" s="252"/>
      <c r="O18" s="252"/>
      <c r="P18" s="252"/>
      <c r="Q18" s="253"/>
      <c r="R18" s="49"/>
    </row>
    <row r="19" spans="2:18" ht="15" customHeight="1" x14ac:dyDescent="0.35">
      <c r="B19" s="243">
        <v>3</v>
      </c>
      <c r="C19" s="48"/>
      <c r="D19" s="245"/>
      <c r="E19" s="245"/>
      <c r="F19" s="245"/>
      <c r="G19" s="245"/>
      <c r="H19" s="245"/>
      <c r="I19" s="246"/>
      <c r="J19" s="247">
        <v>15</v>
      </c>
      <c r="K19" s="248"/>
      <c r="L19" s="48"/>
      <c r="M19" s="245"/>
      <c r="N19" s="245"/>
      <c r="O19" s="245"/>
      <c r="P19" s="245"/>
      <c r="Q19" s="245"/>
      <c r="R19" s="246"/>
    </row>
    <row r="20" spans="2:18" ht="33" customHeight="1" x14ac:dyDescent="0.35">
      <c r="B20" s="244"/>
      <c r="C20" s="251"/>
      <c r="D20" s="252"/>
      <c r="E20" s="252"/>
      <c r="F20" s="252"/>
      <c r="G20" s="253"/>
      <c r="H20" s="254"/>
      <c r="I20" s="255"/>
      <c r="J20" s="249"/>
      <c r="K20" s="250"/>
      <c r="L20" s="251"/>
      <c r="M20" s="252"/>
      <c r="N20" s="252"/>
      <c r="O20" s="252"/>
      <c r="P20" s="252"/>
      <c r="Q20" s="253"/>
      <c r="R20" s="49"/>
    </row>
    <row r="21" spans="2:18" ht="15" customHeight="1" x14ac:dyDescent="0.35">
      <c r="B21" s="243">
        <v>4</v>
      </c>
      <c r="C21" s="48"/>
      <c r="D21" s="245"/>
      <c r="E21" s="245"/>
      <c r="F21" s="245"/>
      <c r="G21" s="245"/>
      <c r="H21" s="245"/>
      <c r="I21" s="246"/>
      <c r="J21" s="247">
        <v>16</v>
      </c>
      <c r="K21" s="248"/>
      <c r="L21" s="48"/>
      <c r="M21" s="245"/>
      <c r="N21" s="245"/>
      <c r="O21" s="245"/>
      <c r="P21" s="245"/>
      <c r="Q21" s="245"/>
      <c r="R21" s="246"/>
    </row>
    <row r="22" spans="2:18" ht="33" customHeight="1" x14ac:dyDescent="0.35">
      <c r="B22" s="244"/>
      <c r="C22" s="251"/>
      <c r="D22" s="252"/>
      <c r="E22" s="252"/>
      <c r="F22" s="252"/>
      <c r="G22" s="253"/>
      <c r="H22" s="254"/>
      <c r="I22" s="255"/>
      <c r="J22" s="249"/>
      <c r="K22" s="250"/>
      <c r="L22" s="251"/>
      <c r="M22" s="252"/>
      <c r="N22" s="252"/>
      <c r="O22" s="252"/>
      <c r="P22" s="252"/>
      <c r="Q22" s="253"/>
      <c r="R22" s="49"/>
    </row>
    <row r="23" spans="2:18" ht="15" customHeight="1" x14ac:dyDescent="0.35">
      <c r="B23" s="243">
        <v>5</v>
      </c>
      <c r="C23" s="48"/>
      <c r="D23" s="245"/>
      <c r="E23" s="245"/>
      <c r="F23" s="245"/>
      <c r="G23" s="245"/>
      <c r="H23" s="245"/>
      <c r="I23" s="246"/>
      <c r="J23" s="247">
        <v>17</v>
      </c>
      <c r="K23" s="248"/>
      <c r="L23" s="48"/>
      <c r="M23" s="245"/>
      <c r="N23" s="245"/>
      <c r="O23" s="245"/>
      <c r="P23" s="245"/>
      <c r="Q23" s="245"/>
      <c r="R23" s="246"/>
    </row>
    <row r="24" spans="2:18" ht="33" customHeight="1" x14ac:dyDescent="0.35">
      <c r="B24" s="244"/>
      <c r="C24" s="251"/>
      <c r="D24" s="252"/>
      <c r="E24" s="252"/>
      <c r="F24" s="252"/>
      <c r="G24" s="253"/>
      <c r="H24" s="254"/>
      <c r="I24" s="255"/>
      <c r="J24" s="249"/>
      <c r="K24" s="250"/>
      <c r="L24" s="251"/>
      <c r="M24" s="252"/>
      <c r="N24" s="252"/>
      <c r="O24" s="252"/>
      <c r="P24" s="252"/>
      <c r="Q24" s="253"/>
      <c r="R24" s="49"/>
    </row>
    <row r="25" spans="2:18" ht="15" customHeight="1" x14ac:dyDescent="0.35">
      <c r="B25" s="243">
        <v>6</v>
      </c>
      <c r="C25" s="48"/>
      <c r="D25" s="245"/>
      <c r="E25" s="245"/>
      <c r="F25" s="245"/>
      <c r="G25" s="245"/>
      <c r="H25" s="245"/>
      <c r="I25" s="246"/>
      <c r="J25" s="247">
        <v>18</v>
      </c>
      <c r="K25" s="248"/>
      <c r="L25" s="48"/>
      <c r="M25" s="245"/>
      <c r="N25" s="245"/>
      <c r="O25" s="245"/>
      <c r="P25" s="245"/>
      <c r="Q25" s="245"/>
      <c r="R25" s="246"/>
    </row>
    <row r="26" spans="2:18" ht="33" customHeight="1" x14ac:dyDescent="0.35">
      <c r="B26" s="244"/>
      <c r="C26" s="251"/>
      <c r="D26" s="252"/>
      <c r="E26" s="252"/>
      <c r="F26" s="252"/>
      <c r="G26" s="253"/>
      <c r="H26" s="254"/>
      <c r="I26" s="255"/>
      <c r="J26" s="249"/>
      <c r="K26" s="250"/>
      <c r="L26" s="251"/>
      <c r="M26" s="252"/>
      <c r="N26" s="252"/>
      <c r="O26" s="252"/>
      <c r="P26" s="252"/>
      <c r="Q26" s="253"/>
      <c r="R26" s="49"/>
    </row>
    <row r="27" spans="2:18" ht="15" customHeight="1" x14ac:dyDescent="0.35">
      <c r="B27" s="243">
        <v>7</v>
      </c>
      <c r="C27" s="48"/>
      <c r="D27" s="245"/>
      <c r="E27" s="245"/>
      <c r="F27" s="245"/>
      <c r="G27" s="245"/>
      <c r="H27" s="245"/>
      <c r="I27" s="246"/>
      <c r="J27" s="247">
        <v>19</v>
      </c>
      <c r="K27" s="248"/>
      <c r="L27" s="48"/>
      <c r="M27" s="245"/>
      <c r="N27" s="245"/>
      <c r="O27" s="245"/>
      <c r="P27" s="245"/>
      <c r="Q27" s="245"/>
      <c r="R27" s="246"/>
    </row>
    <row r="28" spans="2:18" ht="33" customHeight="1" x14ac:dyDescent="0.35">
      <c r="B28" s="244"/>
      <c r="C28" s="251"/>
      <c r="D28" s="252"/>
      <c r="E28" s="252"/>
      <c r="F28" s="252"/>
      <c r="G28" s="253"/>
      <c r="H28" s="254"/>
      <c r="I28" s="255"/>
      <c r="J28" s="249"/>
      <c r="K28" s="250"/>
      <c r="L28" s="251"/>
      <c r="M28" s="252"/>
      <c r="N28" s="252"/>
      <c r="O28" s="252"/>
      <c r="P28" s="252"/>
      <c r="Q28" s="253"/>
      <c r="R28" s="49"/>
    </row>
    <row r="29" spans="2:18" ht="15" customHeight="1" x14ac:dyDescent="0.35">
      <c r="B29" s="243">
        <v>8</v>
      </c>
      <c r="C29" s="48"/>
      <c r="D29" s="245"/>
      <c r="E29" s="245"/>
      <c r="F29" s="245"/>
      <c r="G29" s="245"/>
      <c r="H29" s="245"/>
      <c r="I29" s="246"/>
      <c r="J29" s="247">
        <v>20</v>
      </c>
      <c r="K29" s="248"/>
      <c r="L29" s="48"/>
      <c r="M29" s="245"/>
      <c r="N29" s="245"/>
      <c r="O29" s="245"/>
      <c r="P29" s="245"/>
      <c r="Q29" s="245"/>
      <c r="R29" s="246"/>
    </row>
    <row r="30" spans="2:18" ht="33" customHeight="1" x14ac:dyDescent="0.35">
      <c r="B30" s="244"/>
      <c r="C30" s="251"/>
      <c r="D30" s="252"/>
      <c r="E30" s="252"/>
      <c r="F30" s="252"/>
      <c r="G30" s="253"/>
      <c r="H30" s="254"/>
      <c r="I30" s="255"/>
      <c r="J30" s="249"/>
      <c r="K30" s="250"/>
      <c r="L30" s="251"/>
      <c r="M30" s="252"/>
      <c r="N30" s="252"/>
      <c r="O30" s="252"/>
      <c r="P30" s="252"/>
      <c r="Q30" s="253"/>
      <c r="R30" s="49"/>
    </row>
    <row r="31" spans="2:18" ht="15" customHeight="1" x14ac:dyDescent="0.35">
      <c r="B31" s="243">
        <v>9</v>
      </c>
      <c r="C31" s="48"/>
      <c r="D31" s="245"/>
      <c r="E31" s="245"/>
      <c r="F31" s="245"/>
      <c r="G31" s="245"/>
      <c r="H31" s="245"/>
      <c r="I31" s="246"/>
      <c r="J31" s="247">
        <v>21</v>
      </c>
      <c r="K31" s="248"/>
      <c r="L31" s="48"/>
      <c r="M31" s="245"/>
      <c r="N31" s="245"/>
      <c r="O31" s="245"/>
      <c r="P31" s="245"/>
      <c r="Q31" s="245"/>
      <c r="R31" s="246"/>
    </row>
    <row r="32" spans="2:18" ht="33" customHeight="1" x14ac:dyDescent="0.35">
      <c r="B32" s="244"/>
      <c r="C32" s="251"/>
      <c r="D32" s="252"/>
      <c r="E32" s="252"/>
      <c r="F32" s="252"/>
      <c r="G32" s="253"/>
      <c r="H32" s="254"/>
      <c r="I32" s="255"/>
      <c r="J32" s="249"/>
      <c r="K32" s="250"/>
      <c r="L32" s="251"/>
      <c r="M32" s="252"/>
      <c r="N32" s="252"/>
      <c r="O32" s="252"/>
      <c r="P32" s="252"/>
      <c r="Q32" s="253"/>
      <c r="R32" s="49"/>
    </row>
    <row r="33" spans="2:18" ht="15" customHeight="1" x14ac:dyDescent="0.35">
      <c r="B33" s="243">
        <v>10</v>
      </c>
      <c r="C33" s="48"/>
      <c r="D33" s="245"/>
      <c r="E33" s="245"/>
      <c r="F33" s="245"/>
      <c r="G33" s="245"/>
      <c r="H33" s="245"/>
      <c r="I33" s="246"/>
      <c r="J33" s="247">
        <v>22</v>
      </c>
      <c r="K33" s="248"/>
      <c r="L33" s="48"/>
      <c r="M33" s="245"/>
      <c r="N33" s="245"/>
      <c r="O33" s="245"/>
      <c r="P33" s="245"/>
      <c r="Q33" s="245"/>
      <c r="R33" s="246"/>
    </row>
    <row r="34" spans="2:18" ht="33" customHeight="1" x14ac:dyDescent="0.35">
      <c r="B34" s="244"/>
      <c r="C34" s="251"/>
      <c r="D34" s="252"/>
      <c r="E34" s="252"/>
      <c r="F34" s="252"/>
      <c r="G34" s="253"/>
      <c r="H34" s="254"/>
      <c r="I34" s="255"/>
      <c r="J34" s="249"/>
      <c r="K34" s="250"/>
      <c r="L34" s="251"/>
      <c r="M34" s="252"/>
      <c r="N34" s="252"/>
      <c r="O34" s="252"/>
      <c r="P34" s="252"/>
      <c r="Q34" s="253"/>
      <c r="R34" s="49"/>
    </row>
    <row r="35" spans="2:18" ht="15" customHeight="1" x14ac:dyDescent="0.35">
      <c r="B35" s="243">
        <v>11</v>
      </c>
      <c r="C35" s="48"/>
      <c r="D35" s="245"/>
      <c r="E35" s="245"/>
      <c r="F35" s="245"/>
      <c r="G35" s="245"/>
      <c r="H35" s="245"/>
      <c r="I35" s="246"/>
      <c r="J35" s="247">
        <v>23</v>
      </c>
      <c r="K35" s="248"/>
      <c r="L35" s="48"/>
      <c r="M35" s="245"/>
      <c r="N35" s="245"/>
      <c r="O35" s="245"/>
      <c r="P35" s="245"/>
      <c r="Q35" s="245"/>
      <c r="R35" s="246"/>
    </row>
    <row r="36" spans="2:18" ht="33" customHeight="1" x14ac:dyDescent="0.35">
      <c r="B36" s="244"/>
      <c r="C36" s="251"/>
      <c r="D36" s="252"/>
      <c r="E36" s="252"/>
      <c r="F36" s="252"/>
      <c r="G36" s="253"/>
      <c r="H36" s="254"/>
      <c r="I36" s="255"/>
      <c r="J36" s="249"/>
      <c r="K36" s="250"/>
      <c r="L36" s="251"/>
      <c r="M36" s="252"/>
      <c r="N36" s="252"/>
      <c r="O36" s="252"/>
      <c r="P36" s="252"/>
      <c r="Q36" s="253"/>
      <c r="R36" s="49"/>
    </row>
    <row r="37" spans="2:18" ht="15" customHeight="1" x14ac:dyDescent="0.35">
      <c r="B37" s="243">
        <v>12</v>
      </c>
      <c r="C37" s="48"/>
      <c r="D37" s="245"/>
      <c r="E37" s="245"/>
      <c r="F37" s="245"/>
      <c r="G37" s="245"/>
      <c r="H37" s="245"/>
      <c r="I37" s="246"/>
      <c r="J37" s="247">
        <v>24</v>
      </c>
      <c r="K37" s="248"/>
      <c r="L37" s="48"/>
      <c r="M37" s="245"/>
      <c r="N37" s="245"/>
      <c r="O37" s="245"/>
      <c r="P37" s="245"/>
      <c r="Q37" s="245"/>
      <c r="R37" s="246"/>
    </row>
    <row r="38" spans="2:18" ht="33" customHeight="1" thickBot="1" x14ac:dyDescent="0.4">
      <c r="B38" s="244"/>
      <c r="C38" s="251"/>
      <c r="D38" s="252"/>
      <c r="E38" s="252"/>
      <c r="F38" s="252"/>
      <c r="G38" s="253"/>
      <c r="H38" s="254"/>
      <c r="I38" s="255"/>
      <c r="J38" s="249"/>
      <c r="K38" s="250"/>
      <c r="L38" s="251"/>
      <c r="M38" s="252"/>
      <c r="N38" s="252"/>
      <c r="O38" s="252"/>
      <c r="P38" s="252"/>
      <c r="Q38" s="253"/>
      <c r="R38" s="49"/>
    </row>
    <row r="39" spans="2:18" ht="42" customHeight="1" thickBot="1" x14ac:dyDescent="0.4">
      <c r="B39" s="220" t="s">
        <v>23</v>
      </c>
      <c r="C39" s="221"/>
      <c r="D39" s="221"/>
      <c r="E39" s="222"/>
      <c r="F39" s="220" t="s">
        <v>24</v>
      </c>
      <c r="G39" s="221"/>
      <c r="H39" s="221"/>
      <c r="I39" s="222"/>
      <c r="J39" s="220" t="s">
        <v>25</v>
      </c>
      <c r="K39" s="221"/>
      <c r="L39" s="221"/>
      <c r="M39" s="221"/>
      <c r="N39" s="222"/>
      <c r="O39" s="223" t="s">
        <v>26</v>
      </c>
      <c r="P39" s="224"/>
      <c r="Q39" s="224"/>
      <c r="R39" s="225"/>
    </row>
    <row r="40" spans="2:18" ht="6" customHeight="1" thickBot="1" x14ac:dyDescent="0.4"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</row>
    <row r="41" spans="2:18" ht="15" thickTop="1" x14ac:dyDescent="0.35">
      <c r="B41" s="227" t="s">
        <v>27</v>
      </c>
      <c r="C41" s="228"/>
      <c r="D41" s="228"/>
      <c r="E41" s="231" t="s">
        <v>28</v>
      </c>
      <c r="F41" s="232"/>
      <c r="G41" s="235" t="s">
        <v>29</v>
      </c>
      <c r="H41" s="235"/>
      <c r="I41" s="235"/>
      <c r="J41" s="235"/>
      <c r="K41" s="237"/>
      <c r="L41" s="238"/>
      <c r="M41" s="238"/>
      <c r="N41" s="238"/>
      <c r="O41" s="238"/>
      <c r="P41" s="238"/>
      <c r="Q41" s="238"/>
      <c r="R41" s="239"/>
    </row>
    <row r="42" spans="2:18" ht="27.75" customHeight="1" thickBot="1" x14ac:dyDescent="0.4">
      <c r="B42" s="229"/>
      <c r="C42" s="230"/>
      <c r="D42" s="230"/>
      <c r="E42" s="233"/>
      <c r="F42" s="234"/>
      <c r="G42" s="236"/>
      <c r="H42" s="236"/>
      <c r="I42" s="236"/>
      <c r="J42" s="236"/>
      <c r="K42" s="240"/>
      <c r="L42" s="241"/>
      <c r="M42" s="241"/>
      <c r="N42" s="241"/>
      <c r="O42" s="241"/>
      <c r="P42" s="241"/>
      <c r="Q42" s="241"/>
      <c r="R42" s="242"/>
    </row>
    <row r="43" spans="2:18" ht="1.5" customHeight="1" x14ac:dyDescent="0.35"/>
  </sheetData>
  <sheetProtection password="A7CB" sheet="1" objects="1" scenarios="1"/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Šmerda Jakub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Arnika Strakatá packa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CSP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Kadeřábková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Arvika Nella Belavia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CSP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19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Sedláčková Petra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Cippy Esuatty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Smolíková Alena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Freestyle FOX Royal Fellow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Procházková Ivona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Lilly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Březinová Monika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Maggie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Nowak Mária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Enzo ze Skučáku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Chábová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Dolly Frany Greis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Pech Richard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Orina z Labského přívozu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Liščáková Zlatuše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Dada-Dea Star z Dubské Hajnice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BŠO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2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3" t="s">
        <v>81</v>
      </c>
      <c r="L8" s="354"/>
      <c r="N8" s="31"/>
      <c r="P8" s="120" t="s">
        <v>340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86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86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124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93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86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86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86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13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86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124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Kubešová Božena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Sára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Bezvodová Lucie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Enjoy Grey Apeiron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AUO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29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Richterová Ladislava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Eurielle Hola-Hopa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Musilová Anna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Aroma Chilli Redrob Fenix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Smolková Barbora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Aini Nym Rascabes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Míčová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Acey-Ducey Zip Zap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Koubková Sabina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Faroth Hvězda Els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v>3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Šuláková Jana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Andy Ranč u kulatého kola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Sajdoková Bára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Lucky Tajtrlík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Jedličková Kateřina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Riki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349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3" t="s">
        <v>81</v>
      </c>
      <c r="L8" s="354"/>
      <c r="N8" s="31"/>
      <c r="P8" s="120" t="s">
        <v>341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124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86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86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136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124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124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124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8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124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86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Martina Klein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Kučeriková Veronika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Aero Oreo z Ranche na Hranici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SHE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Bezvodová Lucie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Aisha Bella Fanneli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39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Kubešová Božena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Arny Von Petrowich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 xml:space="preserve">AUO 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Chábová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Arwen Tartarus nefarius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Pech Richard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Balance Axarzen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Liščáková Zlatuše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Briabell z Dubské Hajnice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BŠO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Richterová Ladislava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Chérie Christiana Hola-Hopa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Horáková Marie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 Spooky Ticket to Ride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AUO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Hušková Simona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 z'Hurta Anatares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Kamrádová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Caccao IN Unis Kynopolis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337</v>
      </c>
      <c r="L8" s="354"/>
      <c r="N8" s="31"/>
      <c r="P8" s="120" t="s">
        <v>340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86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94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86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86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93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86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136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8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86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136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Kratěnová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Cayapó Heart od Jezera Vápenice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 xml:space="preserve">AUO 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Kolomazníková Renata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Coudy z Čertovy kazatelny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49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Štichauerová Jitka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Henri Hola 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Barošová Kristýna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Mind the dog Star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P8" activeCellId="1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van Wyk Nataša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Ti Amo Puro Sogno Lieke Martens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NF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Kohlova Marie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Yahoodka z Kovárny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BOT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Kučeriková Veronika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Hopsinka Zara z Dančí louky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CD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Šmerda Jakub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Arnika Strakatá packa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CSP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Kadeřábková Pavla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Arvika Nella Belavia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CSP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Sedláčková Petra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Cippy Esuatty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337</v>
      </c>
      <c r="L8" s="354"/>
      <c r="N8" s="31"/>
      <c r="P8" s="120" t="s">
        <v>341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39">
        <v>1</v>
      </c>
      <c r="C15" s="86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42">
        <v>13</v>
      </c>
      <c r="K15" s="343"/>
      <c r="L15" s="94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21"/>
      <c r="C16" s="329"/>
      <c r="D16" s="330"/>
      <c r="E16" s="330"/>
      <c r="F16" s="330"/>
      <c r="G16" s="331"/>
      <c r="H16" s="332"/>
      <c r="I16" s="333"/>
      <c r="J16" s="326"/>
      <c r="K16" s="327"/>
      <c r="L16" s="329"/>
      <c r="M16" s="330"/>
      <c r="N16" s="330"/>
      <c r="O16" s="330"/>
      <c r="P16" s="330"/>
      <c r="Q16" s="331"/>
      <c r="R16" s="65"/>
    </row>
    <row r="17" spans="2:18" ht="15" customHeight="1" thickBot="1" x14ac:dyDescent="0.4">
      <c r="B17" s="307">
        <v>2</v>
      </c>
      <c r="C17" s="86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86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21"/>
      <c r="C18" s="329"/>
      <c r="D18" s="330"/>
      <c r="E18" s="330"/>
      <c r="F18" s="330"/>
      <c r="G18" s="331"/>
      <c r="H18" s="332"/>
      <c r="I18" s="333"/>
      <c r="J18" s="326"/>
      <c r="K18" s="327"/>
      <c r="L18" s="329"/>
      <c r="M18" s="330"/>
      <c r="N18" s="330"/>
      <c r="O18" s="330"/>
      <c r="P18" s="330"/>
      <c r="Q18" s="331"/>
      <c r="R18" s="65"/>
    </row>
    <row r="19" spans="2:18" ht="15" customHeight="1" thickBot="1" x14ac:dyDescent="0.4">
      <c r="B19" s="307">
        <v>3</v>
      </c>
      <c r="C19" s="86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93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21"/>
      <c r="C20" s="329"/>
      <c r="D20" s="330"/>
      <c r="E20" s="330"/>
      <c r="F20" s="330"/>
      <c r="G20" s="331"/>
      <c r="H20" s="332"/>
      <c r="I20" s="333"/>
      <c r="J20" s="326"/>
      <c r="K20" s="327"/>
      <c r="L20" s="329"/>
      <c r="M20" s="330"/>
      <c r="N20" s="330"/>
      <c r="O20" s="330"/>
      <c r="P20" s="330"/>
      <c r="Q20" s="331"/>
      <c r="R20" s="65"/>
    </row>
    <row r="21" spans="2:18" ht="15" customHeight="1" thickBot="1" x14ac:dyDescent="0.4">
      <c r="B21" s="307">
        <v>4</v>
      </c>
      <c r="C21" s="86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86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21"/>
      <c r="C22" s="329"/>
      <c r="D22" s="330"/>
      <c r="E22" s="330"/>
      <c r="F22" s="330"/>
      <c r="G22" s="331"/>
      <c r="H22" s="332"/>
      <c r="I22" s="333"/>
      <c r="J22" s="326"/>
      <c r="K22" s="327"/>
      <c r="L22" s="329"/>
      <c r="M22" s="330"/>
      <c r="N22" s="330"/>
      <c r="O22" s="330"/>
      <c r="P22" s="330"/>
      <c r="Q22" s="331"/>
      <c r="R22" s="65"/>
    </row>
    <row r="23" spans="2:18" ht="15" customHeight="1" thickBot="1" x14ac:dyDescent="0.4">
      <c r="B23" s="307">
        <v>5</v>
      </c>
      <c r="C23" s="86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86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21"/>
      <c r="C24" s="329"/>
      <c r="D24" s="330"/>
      <c r="E24" s="330"/>
      <c r="F24" s="330"/>
      <c r="G24" s="331"/>
      <c r="H24" s="332"/>
      <c r="I24" s="333"/>
      <c r="J24" s="326"/>
      <c r="K24" s="327"/>
      <c r="L24" s="329"/>
      <c r="M24" s="330"/>
      <c r="N24" s="330"/>
      <c r="O24" s="330"/>
      <c r="P24" s="330"/>
      <c r="Q24" s="331"/>
      <c r="R24" s="65"/>
    </row>
    <row r="25" spans="2:18" ht="15" customHeight="1" thickBot="1" x14ac:dyDescent="0.4">
      <c r="B25" s="307">
        <v>6</v>
      </c>
      <c r="C25" s="86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86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21"/>
      <c r="C26" s="329"/>
      <c r="D26" s="330"/>
      <c r="E26" s="330"/>
      <c r="F26" s="330"/>
      <c r="G26" s="331"/>
      <c r="H26" s="332"/>
      <c r="I26" s="333"/>
      <c r="J26" s="326"/>
      <c r="K26" s="327"/>
      <c r="L26" s="329"/>
      <c r="M26" s="330"/>
      <c r="N26" s="330"/>
      <c r="O26" s="330"/>
      <c r="P26" s="330"/>
      <c r="Q26" s="331"/>
      <c r="R26" s="65"/>
    </row>
    <row r="27" spans="2:18" ht="15" customHeight="1" thickBot="1" x14ac:dyDescent="0.4">
      <c r="B27" s="307">
        <v>7</v>
      </c>
      <c r="C27" s="86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86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21"/>
      <c r="C28" s="329"/>
      <c r="D28" s="330"/>
      <c r="E28" s="330"/>
      <c r="F28" s="330"/>
      <c r="G28" s="331"/>
      <c r="H28" s="332"/>
      <c r="I28" s="333"/>
      <c r="J28" s="326"/>
      <c r="K28" s="327"/>
      <c r="L28" s="329"/>
      <c r="M28" s="330"/>
      <c r="N28" s="330"/>
      <c r="O28" s="330"/>
      <c r="P28" s="330"/>
      <c r="Q28" s="331"/>
      <c r="R28" s="65"/>
    </row>
    <row r="29" spans="2:18" ht="15" customHeight="1" thickBot="1" x14ac:dyDescent="0.4">
      <c r="B29" s="307">
        <v>8</v>
      </c>
      <c r="C29" s="86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8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21"/>
      <c r="C30" s="329"/>
      <c r="D30" s="330"/>
      <c r="E30" s="330"/>
      <c r="F30" s="330"/>
      <c r="G30" s="331"/>
      <c r="H30" s="332"/>
      <c r="I30" s="333"/>
      <c r="J30" s="326"/>
      <c r="K30" s="327"/>
      <c r="L30" s="329"/>
      <c r="M30" s="330"/>
      <c r="N30" s="330"/>
      <c r="O30" s="330"/>
      <c r="P30" s="330"/>
      <c r="Q30" s="331"/>
      <c r="R30" s="65"/>
    </row>
    <row r="31" spans="2:18" ht="15" customHeight="1" thickBot="1" x14ac:dyDescent="0.4">
      <c r="B31" s="307">
        <v>9</v>
      </c>
      <c r="C31" s="86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86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21"/>
      <c r="C32" s="329"/>
      <c r="D32" s="330"/>
      <c r="E32" s="330"/>
      <c r="F32" s="330"/>
      <c r="G32" s="331"/>
      <c r="H32" s="332"/>
      <c r="I32" s="333"/>
      <c r="J32" s="326"/>
      <c r="K32" s="327"/>
      <c r="L32" s="329"/>
      <c r="M32" s="330"/>
      <c r="N32" s="330"/>
      <c r="O32" s="330"/>
      <c r="P32" s="330"/>
      <c r="Q32" s="331"/>
      <c r="R32" s="65"/>
    </row>
    <row r="33" spans="2:18" ht="15" customHeight="1" thickBot="1" x14ac:dyDescent="0.4">
      <c r="B33" s="307">
        <v>10</v>
      </c>
      <c r="C33" s="86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86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21"/>
      <c r="C34" s="329"/>
      <c r="D34" s="330"/>
      <c r="E34" s="330"/>
      <c r="F34" s="330"/>
      <c r="G34" s="331"/>
      <c r="H34" s="332"/>
      <c r="I34" s="333"/>
      <c r="J34" s="326"/>
      <c r="K34" s="327"/>
      <c r="L34" s="329"/>
      <c r="M34" s="330"/>
      <c r="N34" s="330"/>
      <c r="O34" s="330"/>
      <c r="P34" s="330"/>
      <c r="Q34" s="331"/>
      <c r="R34" s="65"/>
    </row>
    <row r="35" spans="2:18" ht="15" customHeight="1" thickBot="1" x14ac:dyDescent="0.4">
      <c r="B35" s="307">
        <v>11</v>
      </c>
      <c r="C35" s="86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86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21"/>
      <c r="C36" s="329"/>
      <c r="D36" s="330"/>
      <c r="E36" s="330"/>
      <c r="F36" s="330"/>
      <c r="G36" s="331"/>
      <c r="H36" s="332"/>
      <c r="I36" s="333"/>
      <c r="J36" s="326"/>
      <c r="K36" s="327"/>
      <c r="L36" s="329"/>
      <c r="M36" s="330"/>
      <c r="N36" s="330"/>
      <c r="O36" s="330"/>
      <c r="P36" s="330"/>
      <c r="Q36" s="331"/>
      <c r="R36" s="65"/>
    </row>
    <row r="37" spans="2:18" ht="15" customHeight="1" thickBot="1" x14ac:dyDescent="0.4">
      <c r="B37" s="307">
        <v>12</v>
      </c>
      <c r="C37" s="86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11">
        <v>24</v>
      </c>
      <c r="K37" s="312"/>
      <c r="L37" s="86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08"/>
      <c r="C38" s="316"/>
      <c r="D38" s="317"/>
      <c r="E38" s="317"/>
      <c r="F38" s="317"/>
      <c r="G38" s="318"/>
      <c r="H38" s="319"/>
      <c r="I38" s="320"/>
      <c r="J38" s="313"/>
      <c r="K38" s="314"/>
      <c r="L38" s="316"/>
      <c r="M38" s="317"/>
      <c r="N38" s="317"/>
      <c r="O38" s="317"/>
      <c r="P38" s="317"/>
      <c r="Q38" s="318"/>
      <c r="R38" s="66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v>57</v>
      </c>
      <c r="L8" s="509"/>
      <c r="N8" s="123" t="str" cm="1">
        <f t="array" aca="1" ref="N8" ca="1">RIGHT(CELL("názevsouboru",$A$1),LEN(CELL("názevsouboru",$A$1))-FIND("]",CELL("názevsouboru",$A$1)))</f>
        <v>57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Smolíková Alena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Freestyle FOX Royal Fellow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58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Procházková Ivona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Lilly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v>59</v>
      </c>
      <c r="L8" s="509"/>
      <c r="N8" s="123" t="str" cm="1">
        <f t="array" aca="1" ref="N8" ca="1">RIGHT(CELL("názevsouboru",$A$1),LEN(CELL("názevsouboru",$A$1))-FIND("]",CELL("názevsouboru",$A$1)))</f>
        <v>59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Březinová Monika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Maggie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Nowak Mária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Enzo ze Skučáku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Chábová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Dolly Frany Greis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Pech Richard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Orina z Labského přívozu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BOM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Liščáková Zlatuše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Dada-Dea Star z Dubské Hajnice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BŠO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Kubešová Božena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 xml:space="preserve">Sára 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Bezvodová Lucie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Enjoy Grey Apeiron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AUO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Richterová Ladislava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Eurielle Hola-Hopa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338</v>
      </c>
      <c r="L8" s="354"/>
      <c r="N8" s="31"/>
      <c r="P8" s="120" t="s">
        <v>340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77">
        <v>1</v>
      </c>
      <c r="C15" s="87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78">
        <v>13</v>
      </c>
      <c r="K15" s="379"/>
      <c r="L15" s="87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67"/>
      <c r="C16" s="372"/>
      <c r="D16" s="373"/>
      <c r="E16" s="373"/>
      <c r="F16" s="373"/>
      <c r="G16" s="374"/>
      <c r="H16" s="375"/>
      <c r="I16" s="376"/>
      <c r="J16" s="370"/>
      <c r="K16" s="371"/>
      <c r="L16" s="372"/>
      <c r="M16" s="373"/>
      <c r="N16" s="373"/>
      <c r="O16" s="373"/>
      <c r="P16" s="373"/>
      <c r="Q16" s="374"/>
      <c r="R16" s="67"/>
    </row>
    <row r="17" spans="2:18" ht="15" customHeight="1" thickBot="1" x14ac:dyDescent="0.4">
      <c r="B17" s="356">
        <v>2</v>
      </c>
      <c r="C17" s="87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68">
        <v>14</v>
      </c>
      <c r="K17" s="369"/>
      <c r="L17" s="87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67"/>
      <c r="C18" s="372"/>
      <c r="D18" s="373"/>
      <c r="E18" s="373"/>
      <c r="F18" s="373"/>
      <c r="G18" s="374"/>
      <c r="H18" s="375"/>
      <c r="I18" s="376"/>
      <c r="J18" s="370"/>
      <c r="K18" s="371"/>
      <c r="L18" s="372"/>
      <c r="M18" s="373"/>
      <c r="N18" s="373"/>
      <c r="O18" s="373"/>
      <c r="P18" s="373"/>
      <c r="Q18" s="374"/>
      <c r="R18" s="67"/>
    </row>
    <row r="19" spans="2:18" ht="15" customHeight="1" thickBot="1" x14ac:dyDescent="0.4">
      <c r="B19" s="356">
        <v>3</v>
      </c>
      <c r="C19" s="87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68">
        <v>15</v>
      </c>
      <c r="K19" s="369"/>
      <c r="L19" s="87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67"/>
      <c r="C20" s="372"/>
      <c r="D20" s="373"/>
      <c r="E20" s="373"/>
      <c r="F20" s="373"/>
      <c r="G20" s="374"/>
      <c r="H20" s="375"/>
      <c r="I20" s="376"/>
      <c r="J20" s="370"/>
      <c r="K20" s="371"/>
      <c r="L20" s="372"/>
      <c r="M20" s="373"/>
      <c r="N20" s="373"/>
      <c r="O20" s="373"/>
      <c r="P20" s="373"/>
      <c r="Q20" s="374"/>
      <c r="R20" s="67"/>
    </row>
    <row r="21" spans="2:18" ht="15" customHeight="1" thickBot="1" x14ac:dyDescent="0.4">
      <c r="B21" s="356">
        <v>4</v>
      </c>
      <c r="C21" s="87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68">
        <v>16</v>
      </c>
      <c r="K21" s="369"/>
      <c r="L21" s="87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67"/>
      <c r="C22" s="372"/>
      <c r="D22" s="373"/>
      <c r="E22" s="373"/>
      <c r="F22" s="373"/>
      <c r="G22" s="374"/>
      <c r="H22" s="375"/>
      <c r="I22" s="376"/>
      <c r="J22" s="370"/>
      <c r="K22" s="371"/>
      <c r="L22" s="372"/>
      <c r="M22" s="373"/>
      <c r="N22" s="373"/>
      <c r="O22" s="373"/>
      <c r="P22" s="373"/>
      <c r="Q22" s="374"/>
      <c r="R22" s="67"/>
    </row>
    <row r="23" spans="2:18" ht="15" customHeight="1" thickBot="1" x14ac:dyDescent="0.4">
      <c r="B23" s="356">
        <v>5</v>
      </c>
      <c r="C23" s="87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68">
        <v>17</v>
      </c>
      <c r="K23" s="369"/>
      <c r="L23" s="87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67"/>
      <c r="C24" s="372"/>
      <c r="D24" s="373"/>
      <c r="E24" s="373"/>
      <c r="F24" s="373"/>
      <c r="G24" s="374"/>
      <c r="H24" s="375"/>
      <c r="I24" s="376"/>
      <c r="J24" s="370"/>
      <c r="K24" s="371"/>
      <c r="L24" s="372"/>
      <c r="M24" s="373"/>
      <c r="N24" s="373"/>
      <c r="O24" s="373"/>
      <c r="P24" s="373"/>
      <c r="Q24" s="374"/>
      <c r="R24" s="67"/>
    </row>
    <row r="25" spans="2:18" ht="15" customHeight="1" thickBot="1" x14ac:dyDescent="0.4">
      <c r="B25" s="356">
        <v>6</v>
      </c>
      <c r="C25" s="87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68">
        <v>18</v>
      </c>
      <c r="K25" s="369"/>
      <c r="L25" s="87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67"/>
      <c r="C26" s="372"/>
      <c r="D26" s="373"/>
      <c r="E26" s="373"/>
      <c r="F26" s="373"/>
      <c r="G26" s="374"/>
      <c r="H26" s="375"/>
      <c r="I26" s="376"/>
      <c r="J26" s="370"/>
      <c r="K26" s="371"/>
      <c r="L26" s="372"/>
      <c r="M26" s="373"/>
      <c r="N26" s="373"/>
      <c r="O26" s="373"/>
      <c r="P26" s="373"/>
      <c r="Q26" s="374"/>
      <c r="R26" s="67"/>
    </row>
    <row r="27" spans="2:18" ht="15" customHeight="1" thickBot="1" x14ac:dyDescent="0.4">
      <c r="B27" s="356">
        <v>7</v>
      </c>
      <c r="C27" s="87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68">
        <v>19</v>
      </c>
      <c r="K27" s="369"/>
      <c r="L27" s="87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67"/>
      <c r="C28" s="372"/>
      <c r="D28" s="373"/>
      <c r="E28" s="373"/>
      <c r="F28" s="373"/>
      <c r="G28" s="374"/>
      <c r="H28" s="375"/>
      <c r="I28" s="376"/>
      <c r="J28" s="370"/>
      <c r="K28" s="371"/>
      <c r="L28" s="372"/>
      <c r="M28" s="373"/>
      <c r="N28" s="373"/>
      <c r="O28" s="373"/>
      <c r="P28" s="373"/>
      <c r="Q28" s="374"/>
      <c r="R28" s="67"/>
    </row>
    <row r="29" spans="2:18" ht="15" customHeight="1" thickBot="1" x14ac:dyDescent="0.4">
      <c r="B29" s="356">
        <v>8</v>
      </c>
      <c r="C29" s="87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68">
        <v>20</v>
      </c>
      <c r="K29" s="369"/>
      <c r="L29" s="88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67"/>
      <c r="C30" s="372"/>
      <c r="D30" s="373"/>
      <c r="E30" s="373"/>
      <c r="F30" s="373"/>
      <c r="G30" s="374"/>
      <c r="H30" s="375"/>
      <c r="I30" s="376"/>
      <c r="J30" s="370"/>
      <c r="K30" s="371"/>
      <c r="L30" s="372"/>
      <c r="M30" s="373"/>
      <c r="N30" s="373"/>
      <c r="O30" s="373"/>
      <c r="P30" s="373"/>
      <c r="Q30" s="374"/>
      <c r="R30" s="67"/>
    </row>
    <row r="31" spans="2:18" ht="15" customHeight="1" thickBot="1" x14ac:dyDescent="0.4">
      <c r="B31" s="356">
        <v>9</v>
      </c>
      <c r="C31" s="87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68">
        <v>21</v>
      </c>
      <c r="K31" s="369"/>
      <c r="L31" s="87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67"/>
      <c r="C32" s="372"/>
      <c r="D32" s="373"/>
      <c r="E32" s="373"/>
      <c r="F32" s="373"/>
      <c r="G32" s="374"/>
      <c r="H32" s="375"/>
      <c r="I32" s="376"/>
      <c r="J32" s="370"/>
      <c r="K32" s="371"/>
      <c r="L32" s="372"/>
      <c r="M32" s="373"/>
      <c r="N32" s="373"/>
      <c r="O32" s="373"/>
      <c r="P32" s="373"/>
      <c r="Q32" s="374"/>
      <c r="R32" s="67"/>
    </row>
    <row r="33" spans="2:18" ht="15" customHeight="1" thickBot="1" x14ac:dyDescent="0.4">
      <c r="B33" s="356">
        <v>10</v>
      </c>
      <c r="C33" s="87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68">
        <v>22</v>
      </c>
      <c r="K33" s="369"/>
      <c r="L33" s="87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67"/>
      <c r="C34" s="372"/>
      <c r="D34" s="373"/>
      <c r="E34" s="373"/>
      <c r="F34" s="373"/>
      <c r="G34" s="374"/>
      <c r="H34" s="375"/>
      <c r="I34" s="376"/>
      <c r="J34" s="370"/>
      <c r="K34" s="371"/>
      <c r="L34" s="372"/>
      <c r="M34" s="373"/>
      <c r="N34" s="373"/>
      <c r="O34" s="373"/>
      <c r="P34" s="373"/>
      <c r="Q34" s="374"/>
      <c r="R34" s="67"/>
    </row>
    <row r="35" spans="2:18" ht="15" customHeight="1" thickBot="1" x14ac:dyDescent="0.4">
      <c r="B35" s="356">
        <v>11</v>
      </c>
      <c r="C35" s="87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68">
        <v>23</v>
      </c>
      <c r="K35" s="369"/>
      <c r="L35" s="87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67"/>
      <c r="C36" s="372"/>
      <c r="D36" s="373"/>
      <c r="E36" s="373"/>
      <c r="F36" s="373"/>
      <c r="G36" s="374"/>
      <c r="H36" s="375"/>
      <c r="I36" s="376"/>
      <c r="J36" s="370"/>
      <c r="K36" s="371"/>
      <c r="L36" s="372"/>
      <c r="M36" s="373"/>
      <c r="N36" s="373"/>
      <c r="O36" s="373"/>
      <c r="P36" s="373"/>
      <c r="Q36" s="374"/>
      <c r="R36" s="67"/>
    </row>
    <row r="37" spans="2:18" ht="15" customHeight="1" thickBot="1" x14ac:dyDescent="0.4">
      <c r="B37" s="356">
        <v>12</v>
      </c>
      <c r="C37" s="87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58">
        <v>24</v>
      </c>
      <c r="K37" s="359"/>
      <c r="L37" s="87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57"/>
      <c r="C38" s="362"/>
      <c r="D38" s="363"/>
      <c r="E38" s="363"/>
      <c r="F38" s="363"/>
      <c r="G38" s="364"/>
      <c r="H38" s="365"/>
      <c r="I38" s="366"/>
      <c r="J38" s="360"/>
      <c r="K38" s="361"/>
      <c r="L38" s="362"/>
      <c r="M38" s="363"/>
      <c r="N38" s="363"/>
      <c r="O38" s="363"/>
      <c r="P38" s="363"/>
      <c r="Q38" s="364"/>
      <c r="R38" s="68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Musilová Anna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Aroma Chilli Redrob Fenix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Smolková Barbora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Aini Nym Rascabes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69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Míčová Michaela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Acey-Ducey Zip Zap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Koubková Sabina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Faroth Hvězda Els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BOC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Šuláková Jana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Andy Ranč u kulatého kola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NO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Sajdoková Bára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Lucky Tajtrlík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Jedličková Kateřina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Riki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MIX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 t="str">
        <f ca="1">VLOOKUP($N$8,'Startovní listina'!$A$17:$I$116,9,0)</f>
        <v>Sandra Vonderstein (D)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 t="str">
        <f ca="1">VLOOKUP($N$8,'Startovní listina'!$A$17:$F$116,6,0)</f>
        <v>RO3</v>
      </c>
      <c r="L8" s="509"/>
      <c r="N8" s="123" t="str" cm="1">
        <f t="array" aca="1" ref="N8" ca="1">RIGHT(CELL("názevsouboru",$A$1),LEN(CELL("názevsouboru",$A$1))-FIND("]",CELL("názevsouboru",$A$1)))</f>
        <v>74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 t="str">
        <f ca="1">VLOOKUP($N$8,'Startovní listina'!$A$17:$F$116,2,0)</f>
        <v>Kučeriková Veronika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 t="str">
        <f ca="1">VLOOKUP($N$8,'Startovní listina'!$A$17:$F$116,4,0)</f>
        <v>Aero Oreo z Ranche na Hranici</v>
      </c>
      <c r="E12" s="480"/>
      <c r="F12" s="480"/>
      <c r="G12" s="480"/>
      <c r="H12" s="480"/>
      <c r="I12" s="481"/>
      <c r="K12" s="510" t="s">
        <v>19</v>
      </c>
      <c r="L12" s="511"/>
      <c r="N12" s="21" t="str">
        <f ca="1">VLOOKUP($N$8,'Startovní listina'!$A$17:$F$116,5,0)</f>
        <v>SHE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75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76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08984375" defaultRowHeight="14.5" x14ac:dyDescent="0.35"/>
  <cols>
    <col min="1" max="1" width="1" style="26" customWidth="1"/>
    <col min="2" max="2" width="4.36328125" style="26" customWidth="1"/>
    <col min="3" max="3" width="8.90625" style="26" customWidth="1"/>
    <col min="4" max="4" width="2.08984375" style="26" customWidth="1"/>
    <col min="5" max="6" width="9.08984375" style="26"/>
    <col min="7" max="7" width="7.6328125" style="26" customWidth="1"/>
    <col min="8" max="8" width="4.453125" style="26" customWidth="1"/>
    <col min="9" max="9" width="2.36328125" style="26" customWidth="1"/>
    <col min="10" max="10" width="0.90625" style="26" customWidth="1"/>
    <col min="11" max="11" width="3.54296875" style="26" customWidth="1"/>
    <col min="12" max="12" width="7" style="26" customWidth="1"/>
    <col min="13" max="13" width="0.54296875" style="26" customWidth="1"/>
    <col min="14" max="14" width="11.08984375" style="26" customWidth="1"/>
    <col min="15" max="15" width="0.54296875" style="26" customWidth="1"/>
    <col min="16" max="16" width="10.54296875" style="26" customWidth="1"/>
    <col min="17" max="17" width="7.6328125" style="26" customWidth="1"/>
    <col min="18" max="18" width="7.36328125" style="26" customWidth="1"/>
    <col min="19" max="19" width="0.54296875" style="26" customWidth="1"/>
    <col min="20" max="16384" width="9.08984375" style="26"/>
  </cols>
  <sheetData>
    <row r="1" spans="2:21" ht="2.25" customHeight="1" x14ac:dyDescent="0.35"/>
    <row r="2" spans="2:21" ht="21.75" customHeight="1" x14ac:dyDescent="0.55000000000000004">
      <c r="C2" s="345" t="s">
        <v>15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U2" s="69" t="s">
        <v>347</v>
      </c>
    </row>
    <row r="3" spans="2:21" ht="3" customHeight="1" thickBot="1" x14ac:dyDescent="0.6">
      <c r="C3" s="27"/>
    </row>
    <row r="4" spans="2:21" ht="21.75" customHeight="1" thickBot="1" x14ac:dyDescent="0.55000000000000004">
      <c r="B4" s="256" t="s">
        <v>5</v>
      </c>
      <c r="C4" s="256"/>
      <c r="D4" s="346" t="str">
        <f>IFERROR(_xlfn.XLOOKUP(CONCATENATE($K$8,$P$8),'Startovní listina'!O17:O66,'Startovní listina'!I17:I66,,0,1),"")</f>
        <v/>
      </c>
      <c r="E4" s="347"/>
      <c r="F4" s="347"/>
      <c r="G4" s="347"/>
      <c r="H4" s="347"/>
      <c r="I4" s="348"/>
      <c r="K4" s="349" t="s">
        <v>16</v>
      </c>
      <c r="L4" s="349"/>
      <c r="M4" s="28"/>
      <c r="N4" s="350" t="str">
        <f>'Startovní listina'!C8</f>
        <v>29. - 30. 06. 2024</v>
      </c>
      <c r="O4" s="351"/>
      <c r="P4" s="352"/>
      <c r="Q4" s="28"/>
      <c r="R4" s="28"/>
      <c r="U4" s="69" t="s">
        <v>348</v>
      </c>
    </row>
    <row r="5" spans="2:21" ht="3.75" customHeight="1" x14ac:dyDescent="0.35">
      <c r="B5" s="42"/>
      <c r="C5" s="42"/>
      <c r="D5" s="50"/>
      <c r="E5" s="50"/>
      <c r="F5" s="50"/>
      <c r="G5" s="50"/>
      <c r="H5" s="50"/>
      <c r="I5" s="50"/>
    </row>
    <row r="6" spans="2:21" ht="20.149999999999999" customHeight="1" x14ac:dyDescent="0.35">
      <c r="B6" s="256" t="s">
        <v>1</v>
      </c>
      <c r="C6" s="256"/>
      <c r="D6" s="278" t="str">
        <f>'Startovní listina'!C2</f>
        <v>1. Mistrovství ČR v Rally Obedience</v>
      </c>
      <c r="E6" s="279"/>
      <c r="F6" s="279"/>
      <c r="G6" s="279"/>
      <c r="H6" s="279"/>
      <c r="I6" s="280"/>
      <c r="K6" s="260" t="s">
        <v>12</v>
      </c>
      <c r="L6" s="260"/>
      <c r="N6" s="29" t="s">
        <v>17</v>
      </c>
      <c r="P6" s="119" t="s">
        <v>331</v>
      </c>
      <c r="Q6" s="30"/>
    </row>
    <row r="7" spans="2:21" ht="3" customHeight="1" x14ac:dyDescent="0.35">
      <c r="B7" s="44"/>
      <c r="C7" s="45"/>
      <c r="D7" s="50"/>
      <c r="E7" s="50"/>
      <c r="F7" s="50"/>
      <c r="G7" s="50"/>
      <c r="H7" s="50"/>
      <c r="I7" s="50"/>
    </row>
    <row r="8" spans="2:21" ht="20.149999999999999" customHeight="1" x14ac:dyDescent="0.35">
      <c r="B8" s="256" t="s">
        <v>2</v>
      </c>
      <c r="C8" s="256"/>
      <c r="D8" s="278" t="str">
        <f>'Startovní listina'!C4</f>
        <v>KO ČR</v>
      </c>
      <c r="E8" s="279"/>
      <c r="F8" s="279"/>
      <c r="G8" s="279"/>
      <c r="H8" s="279"/>
      <c r="I8" s="280"/>
      <c r="K8" s="355" t="s">
        <v>338</v>
      </c>
      <c r="L8" s="354"/>
      <c r="N8" s="31"/>
      <c r="P8" s="120" t="s">
        <v>341</v>
      </c>
      <c r="Q8" s="116"/>
      <c r="R8" s="116"/>
    </row>
    <row r="9" spans="2:21" ht="3" customHeight="1" x14ac:dyDescent="0.35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49999999999999" customHeight="1" x14ac:dyDescent="0.35">
      <c r="B10" s="256" t="s">
        <v>139</v>
      </c>
      <c r="C10" s="256"/>
      <c r="D10" s="257"/>
      <c r="E10" s="258"/>
      <c r="F10" s="258"/>
      <c r="G10" s="258"/>
      <c r="H10" s="258"/>
      <c r="I10" s="259"/>
      <c r="K10" s="260" t="s">
        <v>18</v>
      </c>
      <c r="L10" s="260"/>
      <c r="N10" s="29" t="s">
        <v>82</v>
      </c>
      <c r="P10" s="263" t="s">
        <v>342</v>
      </c>
      <c r="Q10" s="264"/>
      <c r="R10" s="265"/>
    </row>
    <row r="11" spans="2:21" ht="3" customHeight="1" x14ac:dyDescent="0.35">
      <c r="B11" s="44"/>
      <c r="C11" s="45"/>
      <c r="D11" s="42"/>
      <c r="E11" s="42"/>
      <c r="F11" s="42"/>
      <c r="G11" s="42"/>
      <c r="H11" s="42"/>
      <c r="I11" s="42"/>
      <c r="P11" s="266"/>
      <c r="Q11" s="267"/>
      <c r="R11" s="268"/>
    </row>
    <row r="12" spans="2:21" ht="20.149999999999999" customHeight="1" x14ac:dyDescent="0.35">
      <c r="B12" s="256" t="s">
        <v>140</v>
      </c>
      <c r="C12" s="256"/>
      <c r="D12" s="257"/>
      <c r="E12" s="258"/>
      <c r="F12" s="258"/>
      <c r="G12" s="258"/>
      <c r="H12" s="258"/>
      <c r="I12" s="259"/>
      <c r="K12" s="261" t="s">
        <v>19</v>
      </c>
      <c r="L12" s="262"/>
      <c r="N12" s="31"/>
      <c r="P12" s="269"/>
      <c r="Q12" s="270"/>
      <c r="R12" s="271"/>
    </row>
    <row r="13" spans="2:21" ht="3.75" customHeight="1" thickBot="1" x14ac:dyDescent="0.4"/>
    <row r="14" spans="2:21" ht="15" thickBot="1" x14ac:dyDescent="0.4">
      <c r="B14" s="32" t="s">
        <v>20</v>
      </c>
      <c r="C14" s="334" t="s">
        <v>21</v>
      </c>
      <c r="D14" s="334"/>
      <c r="E14" s="334"/>
      <c r="F14" s="334"/>
      <c r="G14" s="334"/>
      <c r="H14" s="335" t="s">
        <v>22</v>
      </c>
      <c r="I14" s="336"/>
      <c r="J14" s="337" t="s">
        <v>20</v>
      </c>
      <c r="K14" s="338"/>
      <c r="L14" s="334" t="s">
        <v>21</v>
      </c>
      <c r="M14" s="334"/>
      <c r="N14" s="334"/>
      <c r="O14" s="334"/>
      <c r="P14" s="334"/>
      <c r="Q14" s="334"/>
      <c r="R14" s="33" t="s">
        <v>22</v>
      </c>
    </row>
    <row r="15" spans="2:21" ht="15" customHeight="1" thickBot="1" x14ac:dyDescent="0.4">
      <c r="B15" s="377">
        <v>1</v>
      </c>
      <c r="C15" s="87"/>
      <c r="D15" s="340" t="str">
        <f>IF(C15=0,"",VLOOKUP(C15,'Seznam karet'!$B$2:$C$1048,2,0))</f>
        <v/>
      </c>
      <c r="E15" s="340" t="e">
        <f>IF(D15=0,"",VLOOKUP(D15,'[4]Seznam karet'!$B$2:$C$1049,2,0))</f>
        <v>#N/A</v>
      </c>
      <c r="F15" s="340" t="e">
        <f>IF(E15=0,"",VLOOKUP(E15,'[4]Seznam karet'!$B$2:$C$1049,2,0))</f>
        <v>#N/A</v>
      </c>
      <c r="G15" s="340" t="e">
        <f>IF(F15=0,"",VLOOKUP(F15,'[4]Seznam karet'!$B$2:$C$1049,2,0))</f>
        <v>#N/A</v>
      </c>
      <c r="H15" s="340" t="e">
        <f>IF(G15=0,"",VLOOKUP(G15,'[4]Seznam karet'!$B$2:$C$1049,2,0))</f>
        <v>#N/A</v>
      </c>
      <c r="I15" s="341" t="e">
        <f>IF(H15=0,"",VLOOKUP(H15,'[4]Seznam karet'!$B$2:$C$1049,2,0))</f>
        <v>#N/A</v>
      </c>
      <c r="J15" s="378">
        <v>13</v>
      </c>
      <c r="K15" s="379"/>
      <c r="L15" s="87"/>
      <c r="M15" s="340" t="str">
        <f>IF(L15=0,"",VLOOKUP(L15,'Seznam karet'!$B$2:$C$1048,2,0))</f>
        <v/>
      </c>
      <c r="N15" s="340" t="e">
        <f>IF(M15=0,"",VLOOKUP(M15,'[4]Seznam karet'!$B$2:$C$1049,2,0))</f>
        <v>#N/A</v>
      </c>
      <c r="O15" s="340" t="e">
        <f>IF(N15=0,"",VLOOKUP(N15,'[4]Seznam karet'!$B$2:$C$1049,2,0))</f>
        <v>#N/A</v>
      </c>
      <c r="P15" s="340" t="e">
        <f>IF(O15=0,"",VLOOKUP(O15,'[4]Seznam karet'!$B$2:$C$1049,2,0))</f>
        <v>#N/A</v>
      </c>
      <c r="Q15" s="340" t="e">
        <f>IF(P15=0,"",VLOOKUP(P15,'[4]Seznam karet'!$B$2:$C$1049,2,0))</f>
        <v>#N/A</v>
      </c>
      <c r="R15" s="344" t="e">
        <f>IF(Q15=0,"",VLOOKUP(Q15,'[4]Seznam karet'!$B$2:$C$1049,2,0))</f>
        <v>#N/A</v>
      </c>
    </row>
    <row r="16" spans="2:21" ht="33" customHeight="1" thickBot="1" x14ac:dyDescent="0.4">
      <c r="B16" s="367"/>
      <c r="C16" s="372"/>
      <c r="D16" s="373"/>
      <c r="E16" s="373"/>
      <c r="F16" s="373"/>
      <c r="G16" s="374"/>
      <c r="H16" s="375"/>
      <c r="I16" s="376"/>
      <c r="J16" s="370"/>
      <c r="K16" s="371"/>
      <c r="L16" s="372"/>
      <c r="M16" s="373"/>
      <c r="N16" s="373"/>
      <c r="O16" s="373"/>
      <c r="P16" s="373"/>
      <c r="Q16" s="374"/>
      <c r="R16" s="67"/>
    </row>
    <row r="17" spans="2:18" ht="15" customHeight="1" thickBot="1" x14ac:dyDescent="0.4">
      <c r="B17" s="356">
        <v>2</v>
      </c>
      <c r="C17" s="87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68">
        <v>14</v>
      </c>
      <c r="K17" s="369"/>
      <c r="L17" s="87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 x14ac:dyDescent="0.4">
      <c r="B18" s="367"/>
      <c r="C18" s="372"/>
      <c r="D18" s="373"/>
      <c r="E18" s="373"/>
      <c r="F18" s="373"/>
      <c r="G18" s="374"/>
      <c r="H18" s="375"/>
      <c r="I18" s="376"/>
      <c r="J18" s="370"/>
      <c r="K18" s="371"/>
      <c r="L18" s="372"/>
      <c r="M18" s="373"/>
      <c r="N18" s="373"/>
      <c r="O18" s="373"/>
      <c r="P18" s="373"/>
      <c r="Q18" s="374"/>
      <c r="R18" s="67"/>
    </row>
    <row r="19" spans="2:18" ht="15" customHeight="1" thickBot="1" x14ac:dyDescent="0.4">
      <c r="B19" s="356">
        <v>3</v>
      </c>
      <c r="C19" s="87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68">
        <v>15</v>
      </c>
      <c r="K19" s="369"/>
      <c r="L19" s="87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 x14ac:dyDescent="0.4">
      <c r="B20" s="367"/>
      <c r="C20" s="372"/>
      <c r="D20" s="373"/>
      <c r="E20" s="373"/>
      <c r="F20" s="373"/>
      <c r="G20" s="374"/>
      <c r="H20" s="375"/>
      <c r="I20" s="376"/>
      <c r="J20" s="370"/>
      <c r="K20" s="371"/>
      <c r="L20" s="372"/>
      <c r="M20" s="373"/>
      <c r="N20" s="373"/>
      <c r="O20" s="373"/>
      <c r="P20" s="373"/>
      <c r="Q20" s="374"/>
      <c r="R20" s="67"/>
    </row>
    <row r="21" spans="2:18" ht="15" customHeight="1" thickBot="1" x14ac:dyDescent="0.4">
      <c r="B21" s="356">
        <v>4</v>
      </c>
      <c r="C21" s="87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68">
        <v>16</v>
      </c>
      <c r="K21" s="369"/>
      <c r="L21" s="87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 x14ac:dyDescent="0.4">
      <c r="B22" s="367"/>
      <c r="C22" s="372"/>
      <c r="D22" s="373"/>
      <c r="E22" s="373"/>
      <c r="F22" s="373"/>
      <c r="G22" s="374"/>
      <c r="H22" s="375"/>
      <c r="I22" s="376"/>
      <c r="J22" s="370"/>
      <c r="K22" s="371"/>
      <c r="L22" s="372"/>
      <c r="M22" s="373"/>
      <c r="N22" s="373"/>
      <c r="O22" s="373"/>
      <c r="P22" s="373"/>
      <c r="Q22" s="374"/>
      <c r="R22" s="67"/>
    </row>
    <row r="23" spans="2:18" ht="15" customHeight="1" thickBot="1" x14ac:dyDescent="0.4">
      <c r="B23" s="356">
        <v>5</v>
      </c>
      <c r="C23" s="87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68">
        <v>17</v>
      </c>
      <c r="K23" s="369"/>
      <c r="L23" s="87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 x14ac:dyDescent="0.4">
      <c r="B24" s="367"/>
      <c r="C24" s="372"/>
      <c r="D24" s="373"/>
      <c r="E24" s="373"/>
      <c r="F24" s="373"/>
      <c r="G24" s="374"/>
      <c r="H24" s="375"/>
      <c r="I24" s="376"/>
      <c r="J24" s="370"/>
      <c r="K24" s="371"/>
      <c r="L24" s="372"/>
      <c r="M24" s="373"/>
      <c r="N24" s="373"/>
      <c r="O24" s="373"/>
      <c r="P24" s="373"/>
      <c r="Q24" s="374"/>
      <c r="R24" s="67"/>
    </row>
    <row r="25" spans="2:18" ht="15" customHeight="1" thickBot="1" x14ac:dyDescent="0.4">
      <c r="B25" s="356">
        <v>6</v>
      </c>
      <c r="C25" s="87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68">
        <v>18</v>
      </c>
      <c r="K25" s="369"/>
      <c r="L25" s="87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 x14ac:dyDescent="0.4">
      <c r="B26" s="367"/>
      <c r="C26" s="372"/>
      <c r="D26" s="373"/>
      <c r="E26" s="373"/>
      <c r="F26" s="373"/>
      <c r="G26" s="374"/>
      <c r="H26" s="375"/>
      <c r="I26" s="376"/>
      <c r="J26" s="370"/>
      <c r="K26" s="371"/>
      <c r="L26" s="372"/>
      <c r="M26" s="373"/>
      <c r="N26" s="373"/>
      <c r="O26" s="373"/>
      <c r="P26" s="373"/>
      <c r="Q26" s="374"/>
      <c r="R26" s="67"/>
    </row>
    <row r="27" spans="2:18" ht="15" customHeight="1" thickBot="1" x14ac:dyDescent="0.4">
      <c r="B27" s="356">
        <v>7</v>
      </c>
      <c r="C27" s="87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68">
        <v>19</v>
      </c>
      <c r="K27" s="369"/>
      <c r="L27" s="87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 x14ac:dyDescent="0.4">
      <c r="B28" s="367"/>
      <c r="C28" s="372"/>
      <c r="D28" s="373"/>
      <c r="E28" s="373"/>
      <c r="F28" s="373"/>
      <c r="G28" s="374"/>
      <c r="H28" s="375"/>
      <c r="I28" s="376"/>
      <c r="J28" s="370"/>
      <c r="K28" s="371"/>
      <c r="L28" s="372"/>
      <c r="M28" s="373"/>
      <c r="N28" s="373"/>
      <c r="O28" s="373"/>
      <c r="P28" s="373"/>
      <c r="Q28" s="374"/>
      <c r="R28" s="67"/>
    </row>
    <row r="29" spans="2:18" ht="15" customHeight="1" thickBot="1" x14ac:dyDescent="0.4">
      <c r="B29" s="356">
        <v>8</v>
      </c>
      <c r="C29" s="87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68">
        <v>20</v>
      </c>
      <c r="K29" s="369"/>
      <c r="L29" s="88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 x14ac:dyDescent="0.4">
      <c r="B30" s="367"/>
      <c r="C30" s="372"/>
      <c r="D30" s="373"/>
      <c r="E30" s="373"/>
      <c r="F30" s="373"/>
      <c r="G30" s="374"/>
      <c r="H30" s="375"/>
      <c r="I30" s="376"/>
      <c r="J30" s="370"/>
      <c r="K30" s="371"/>
      <c r="L30" s="372"/>
      <c r="M30" s="373"/>
      <c r="N30" s="373"/>
      <c r="O30" s="373"/>
      <c r="P30" s="373"/>
      <c r="Q30" s="374"/>
      <c r="R30" s="67"/>
    </row>
    <row r="31" spans="2:18" ht="15" customHeight="1" thickBot="1" x14ac:dyDescent="0.4">
      <c r="B31" s="356">
        <v>9</v>
      </c>
      <c r="C31" s="87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68">
        <v>21</v>
      </c>
      <c r="K31" s="369"/>
      <c r="L31" s="87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 x14ac:dyDescent="0.4">
      <c r="B32" s="367"/>
      <c r="C32" s="372"/>
      <c r="D32" s="373"/>
      <c r="E32" s="373"/>
      <c r="F32" s="373"/>
      <c r="G32" s="374"/>
      <c r="H32" s="375"/>
      <c r="I32" s="376"/>
      <c r="J32" s="370"/>
      <c r="K32" s="371"/>
      <c r="L32" s="372"/>
      <c r="M32" s="373"/>
      <c r="N32" s="373"/>
      <c r="O32" s="373"/>
      <c r="P32" s="373"/>
      <c r="Q32" s="374"/>
      <c r="R32" s="67"/>
    </row>
    <row r="33" spans="2:18" ht="15" customHeight="1" thickBot="1" x14ac:dyDescent="0.4">
      <c r="B33" s="356">
        <v>10</v>
      </c>
      <c r="C33" s="87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68">
        <v>22</v>
      </c>
      <c r="K33" s="369"/>
      <c r="L33" s="87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 x14ac:dyDescent="0.4">
      <c r="B34" s="367"/>
      <c r="C34" s="372"/>
      <c r="D34" s="373"/>
      <c r="E34" s="373"/>
      <c r="F34" s="373"/>
      <c r="G34" s="374"/>
      <c r="H34" s="375"/>
      <c r="I34" s="376"/>
      <c r="J34" s="370"/>
      <c r="K34" s="371"/>
      <c r="L34" s="372"/>
      <c r="M34" s="373"/>
      <c r="N34" s="373"/>
      <c r="O34" s="373"/>
      <c r="P34" s="373"/>
      <c r="Q34" s="374"/>
      <c r="R34" s="67"/>
    </row>
    <row r="35" spans="2:18" ht="15" customHeight="1" thickBot="1" x14ac:dyDescent="0.4">
      <c r="B35" s="356">
        <v>11</v>
      </c>
      <c r="C35" s="87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68">
        <v>23</v>
      </c>
      <c r="K35" s="369"/>
      <c r="L35" s="87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 x14ac:dyDescent="0.4">
      <c r="B36" s="367"/>
      <c r="C36" s="372"/>
      <c r="D36" s="373"/>
      <c r="E36" s="373"/>
      <c r="F36" s="373"/>
      <c r="G36" s="374"/>
      <c r="H36" s="375"/>
      <c r="I36" s="376"/>
      <c r="J36" s="370"/>
      <c r="K36" s="371"/>
      <c r="L36" s="372"/>
      <c r="M36" s="373"/>
      <c r="N36" s="373"/>
      <c r="O36" s="373"/>
      <c r="P36" s="373"/>
      <c r="Q36" s="374"/>
      <c r="R36" s="67"/>
    </row>
    <row r="37" spans="2:18" ht="15" customHeight="1" thickBot="1" x14ac:dyDescent="0.4">
      <c r="B37" s="356">
        <v>12</v>
      </c>
      <c r="C37" s="87"/>
      <c r="D37" s="309" t="str">
        <f>IF(C37=0,"",VLOOKUP(C37,'Seznam karet'!$B$2:$C$1048,2,0))</f>
        <v/>
      </c>
      <c r="E37" s="309" t="e">
        <f>IF(D37=0,"",VLOOKUP(D37,'[4]Seznam karet'!$B$2:$C$1049,2,0))</f>
        <v>#N/A</v>
      </c>
      <c r="F37" s="309" t="e">
        <f>IF(E37=0,"",VLOOKUP(E37,'[4]Seznam karet'!$B$2:$C$1049,2,0))</f>
        <v>#N/A</v>
      </c>
      <c r="G37" s="309" t="e">
        <f>IF(F37=0,"",VLOOKUP(F37,'[4]Seznam karet'!$B$2:$C$1049,2,0))</f>
        <v>#N/A</v>
      </c>
      <c r="H37" s="309" t="e">
        <f>IF(G37=0,"",VLOOKUP(G37,'[4]Seznam karet'!$B$2:$C$1049,2,0))</f>
        <v>#N/A</v>
      </c>
      <c r="I37" s="310" t="e">
        <f>IF(H37=0,"",VLOOKUP(H37,'[4]Seznam karet'!$B$2:$C$1049,2,0))</f>
        <v>#N/A</v>
      </c>
      <c r="J37" s="358">
        <v>24</v>
      </c>
      <c r="K37" s="359"/>
      <c r="L37" s="87"/>
      <c r="M37" s="309" t="str">
        <f>IF(L37=0,"",VLOOKUP(L37,'Seznam karet'!$B$2:$C$1048,2,0))</f>
        <v/>
      </c>
      <c r="N37" s="309" t="e">
        <f>IF(M37=0,"",VLOOKUP(M37,'[4]Seznam karet'!$B$2:$C$1049,2,0))</f>
        <v>#N/A</v>
      </c>
      <c r="O37" s="309" t="e">
        <f>IF(N37=0,"",VLOOKUP(N37,'[4]Seznam karet'!$B$2:$C$1049,2,0))</f>
        <v>#N/A</v>
      </c>
      <c r="P37" s="309" t="e">
        <f>IF(O37=0,"",VLOOKUP(O37,'[4]Seznam karet'!$B$2:$C$1049,2,0))</f>
        <v>#N/A</v>
      </c>
      <c r="Q37" s="309" t="e">
        <f>IF(P37=0,"",VLOOKUP(P37,'[4]Seznam karet'!$B$2:$C$1049,2,0))</f>
        <v>#N/A</v>
      </c>
      <c r="R37" s="315" t="e">
        <f>IF(Q37=0,"",VLOOKUP(Q37,'[4]Seznam karet'!$B$2:$C$1049,2,0))</f>
        <v>#N/A</v>
      </c>
    </row>
    <row r="38" spans="2:18" ht="33" customHeight="1" thickBot="1" x14ac:dyDescent="0.4">
      <c r="B38" s="357"/>
      <c r="C38" s="362"/>
      <c r="D38" s="363"/>
      <c r="E38" s="363"/>
      <c r="F38" s="363"/>
      <c r="G38" s="364"/>
      <c r="H38" s="365"/>
      <c r="I38" s="366"/>
      <c r="J38" s="360"/>
      <c r="K38" s="361"/>
      <c r="L38" s="362"/>
      <c r="M38" s="363"/>
      <c r="N38" s="363"/>
      <c r="O38" s="363"/>
      <c r="P38" s="363"/>
      <c r="Q38" s="364"/>
      <c r="R38" s="68"/>
    </row>
    <row r="39" spans="2:18" ht="42" customHeight="1" thickBot="1" x14ac:dyDescent="0.4">
      <c r="B39" s="285" t="s">
        <v>23</v>
      </c>
      <c r="C39" s="286"/>
      <c r="D39" s="286"/>
      <c r="E39" s="287"/>
      <c r="F39" s="285" t="s">
        <v>24</v>
      </c>
      <c r="G39" s="286"/>
      <c r="H39" s="286"/>
      <c r="I39" s="287"/>
      <c r="J39" s="285" t="s">
        <v>25</v>
      </c>
      <c r="K39" s="286"/>
      <c r="L39" s="286"/>
      <c r="M39" s="286"/>
      <c r="N39" s="287"/>
      <c r="O39" s="288" t="s">
        <v>26</v>
      </c>
      <c r="P39" s="289"/>
      <c r="Q39" s="289"/>
      <c r="R39" s="290"/>
    </row>
    <row r="40" spans="2:18" ht="6" customHeight="1" thickBot="1" x14ac:dyDescent="0.4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</row>
    <row r="41" spans="2:18" ht="15" thickTop="1" x14ac:dyDescent="0.35">
      <c r="B41" s="292" t="s">
        <v>27</v>
      </c>
      <c r="C41" s="293"/>
      <c r="D41" s="293"/>
      <c r="E41" s="296" t="s">
        <v>28</v>
      </c>
      <c r="F41" s="297"/>
      <c r="G41" s="300" t="s">
        <v>29</v>
      </c>
      <c r="H41" s="300"/>
      <c r="I41" s="300"/>
      <c r="J41" s="300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 x14ac:dyDescent="0.4">
      <c r="B42" s="294"/>
      <c r="C42" s="295"/>
      <c r="D42" s="295"/>
      <c r="E42" s="298"/>
      <c r="F42" s="299"/>
      <c r="G42" s="286"/>
      <c r="H42" s="286"/>
      <c r="I42" s="286"/>
      <c r="J42" s="286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 x14ac:dyDescent="0.35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X33" sqref="X33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77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78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79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80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81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82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83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v>3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84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85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showZeros="0" zoomScale="90" zoomScaleNormal="90" workbookViewId="0">
      <selection activeCell="K8" sqref="K8:L8 P8"/>
    </sheetView>
  </sheetViews>
  <sheetFormatPr defaultColWidth="9.08984375" defaultRowHeight="14.5" x14ac:dyDescent="0.35"/>
  <cols>
    <col min="1" max="1" width="1" style="6" customWidth="1"/>
    <col min="2" max="2" width="4.36328125" style="6" customWidth="1"/>
    <col min="3" max="3" width="8.90625" style="6" customWidth="1"/>
    <col min="4" max="4" width="2.08984375" style="6" customWidth="1"/>
    <col min="5" max="6" width="9.08984375" style="6"/>
    <col min="7" max="7" width="7.6328125" style="6" customWidth="1"/>
    <col min="8" max="8" width="4.453125" style="6" customWidth="1"/>
    <col min="9" max="9" width="2.36328125" style="6" customWidth="1"/>
    <col min="10" max="10" width="0.90625" style="6" customWidth="1"/>
    <col min="11" max="11" width="3.54296875" style="6" customWidth="1"/>
    <col min="12" max="12" width="7" style="6" customWidth="1"/>
    <col min="13" max="13" width="0.54296875" style="6" customWidth="1"/>
    <col min="14" max="14" width="11.08984375" style="6" customWidth="1"/>
    <col min="15" max="15" width="0.54296875" style="6" customWidth="1"/>
    <col min="16" max="16" width="9.08984375" style="6"/>
    <col min="17" max="17" width="10.6328125" style="6" customWidth="1"/>
    <col min="18" max="18" width="7.36328125" style="6" customWidth="1"/>
    <col min="19" max="19" width="0.54296875" style="6" customWidth="1"/>
    <col min="20" max="16384" width="9.08984375" style="6"/>
  </cols>
  <sheetData>
    <row r="1" spans="2:18" ht="2.25" customHeight="1" x14ac:dyDescent="0.35"/>
    <row r="2" spans="2:18" ht="21.75" customHeight="1" x14ac:dyDescent="0.55000000000000004">
      <c r="C2" s="193" t="s">
        <v>15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2:18" ht="3" customHeight="1" x14ac:dyDescent="0.55000000000000004">
      <c r="C3" s="1"/>
    </row>
    <row r="4" spans="2:18" ht="21.75" customHeight="1" x14ac:dyDescent="0.35">
      <c r="B4" s="256" t="s">
        <v>5</v>
      </c>
      <c r="C4" s="256"/>
      <c r="D4" s="479">
        <f ca="1">VLOOKUP($N$8,'Startovní listina'!$A$17:$I$116,9,0)</f>
        <v>0</v>
      </c>
      <c r="E4" s="480"/>
      <c r="F4" s="480"/>
      <c r="G4" s="480"/>
      <c r="H4" s="480"/>
      <c r="I4" s="481"/>
      <c r="K4" s="482" t="s">
        <v>16</v>
      </c>
      <c r="L4" s="482"/>
      <c r="M4" s="14"/>
      <c r="N4" s="483" t="str">
        <f>'Startovní listina'!C8</f>
        <v>29. - 30. 06. 2024</v>
      </c>
      <c r="O4" s="484"/>
      <c r="P4" s="485"/>
      <c r="Q4" s="14"/>
      <c r="R4" s="14"/>
    </row>
    <row r="5" spans="2:18" ht="3.75" customHeight="1" x14ac:dyDescent="0.35">
      <c r="B5" s="42"/>
      <c r="C5" s="42"/>
    </row>
    <row r="6" spans="2:18" ht="20.149999999999999" customHeight="1" x14ac:dyDescent="0.35">
      <c r="B6" s="256" t="s">
        <v>1</v>
      </c>
      <c r="C6" s="256"/>
      <c r="D6" s="491" t="str">
        <f>'Startovní listina'!C2</f>
        <v>1. Mistrovství ČR v Rally Obedience</v>
      </c>
      <c r="E6" s="492"/>
      <c r="F6" s="492"/>
      <c r="G6" s="492"/>
      <c r="H6" s="492"/>
      <c r="I6" s="493"/>
      <c r="K6" s="494" t="s">
        <v>12</v>
      </c>
      <c r="L6" s="494"/>
      <c r="N6" s="20" t="s">
        <v>17</v>
      </c>
      <c r="P6" s="118" t="s">
        <v>331</v>
      </c>
      <c r="Q6" s="76"/>
      <c r="R6" s="71"/>
    </row>
    <row r="7" spans="2:18" ht="3" customHeight="1" x14ac:dyDescent="0.35">
      <c r="B7" s="44"/>
      <c r="C7" s="45"/>
      <c r="P7" s="71"/>
      <c r="Q7" s="71"/>
      <c r="R7" s="71"/>
    </row>
    <row r="8" spans="2:18" ht="20.149999999999999" customHeight="1" x14ac:dyDescent="0.35">
      <c r="B8" s="256" t="s">
        <v>2</v>
      </c>
      <c r="C8" s="256"/>
      <c r="D8" s="479" t="str">
        <f>'Startovní listina'!C4</f>
        <v>KO ČR</v>
      </c>
      <c r="E8" s="480"/>
      <c r="F8" s="480"/>
      <c r="G8" s="480"/>
      <c r="H8" s="480"/>
      <c r="I8" s="481"/>
      <c r="K8" s="508">
        <f ca="1">VLOOKUP($N$8,'Startovní listina'!$A$17:$F$116,6,0)</f>
        <v>0</v>
      </c>
      <c r="L8" s="509"/>
      <c r="N8" s="123" t="str" cm="1">
        <f t="array" aca="1" ref="N8" ca="1">RIGHT(CELL("názevsouboru",$A$1),LEN(CELL("názevsouboru",$A$1))-FIND("]",CELL("názevsouboru",$A$1)))</f>
        <v>86</v>
      </c>
      <c r="P8" s="122">
        <f ca="1">VLOOKUP($N$8,'Startovní listina'!$A$17:$I$116,8,0)</f>
        <v>0</v>
      </c>
      <c r="Q8" s="117"/>
      <c r="R8" s="117"/>
    </row>
    <row r="9" spans="2:18" ht="3" customHeight="1" x14ac:dyDescent="0.35">
      <c r="B9" s="44"/>
      <c r="C9" s="45"/>
      <c r="P9" s="117"/>
      <c r="Q9" s="117"/>
      <c r="R9" s="117"/>
    </row>
    <row r="10" spans="2:18" ht="20.149999999999999" customHeight="1" x14ac:dyDescent="0.35">
      <c r="B10" s="256" t="s">
        <v>139</v>
      </c>
      <c r="C10" s="256"/>
      <c r="D10" s="479">
        <f ca="1">VLOOKUP($N$8,'Startovní listina'!$A$17:$F$116,2,0)</f>
        <v>0</v>
      </c>
      <c r="E10" s="480"/>
      <c r="F10" s="480"/>
      <c r="G10" s="480"/>
      <c r="H10" s="480"/>
      <c r="I10" s="481"/>
      <c r="K10" s="494" t="s">
        <v>18</v>
      </c>
      <c r="L10" s="494"/>
      <c r="N10" s="20" t="s">
        <v>82</v>
      </c>
      <c r="P10" s="512" t="s">
        <v>342</v>
      </c>
      <c r="Q10" s="512"/>
      <c r="R10" s="512"/>
    </row>
    <row r="11" spans="2:18" ht="3" customHeight="1" x14ac:dyDescent="0.35">
      <c r="B11" s="44"/>
      <c r="C11" s="45"/>
      <c r="P11" s="512"/>
      <c r="Q11" s="512"/>
      <c r="R11" s="512"/>
    </row>
    <row r="12" spans="2:18" ht="20.149999999999999" customHeight="1" x14ac:dyDescent="0.35">
      <c r="B12" s="256" t="s">
        <v>140</v>
      </c>
      <c r="C12" s="256"/>
      <c r="D12" s="479">
        <f ca="1">VLOOKUP($N$8,'Startovní listina'!$A$17:$F$116,4,0)</f>
        <v>0</v>
      </c>
      <c r="E12" s="480"/>
      <c r="F12" s="480"/>
      <c r="G12" s="480"/>
      <c r="H12" s="480"/>
      <c r="I12" s="481"/>
      <c r="K12" s="510" t="s">
        <v>19</v>
      </c>
      <c r="L12" s="511"/>
      <c r="N12" s="21">
        <f ca="1">VLOOKUP($N$8,'Startovní listina'!$A$17:$F$116,5,0)</f>
        <v>0</v>
      </c>
      <c r="P12" s="512"/>
      <c r="Q12" s="512"/>
      <c r="R12" s="512"/>
    </row>
    <row r="13" spans="2:18" ht="3.75" customHeight="1" thickBot="1" x14ac:dyDescent="0.4"/>
    <row r="14" spans="2:18" ht="15" thickBot="1" x14ac:dyDescent="0.4">
      <c r="B14" s="15" t="s">
        <v>20</v>
      </c>
      <c r="C14" s="505" t="s">
        <v>21</v>
      </c>
      <c r="D14" s="505"/>
      <c r="E14" s="505"/>
      <c r="F14" s="505"/>
      <c r="G14" s="505"/>
      <c r="H14" s="506" t="s">
        <v>22</v>
      </c>
      <c r="I14" s="507"/>
      <c r="J14" s="513" t="s">
        <v>20</v>
      </c>
      <c r="K14" s="514"/>
      <c r="L14" s="505" t="s">
        <v>21</v>
      </c>
      <c r="M14" s="505"/>
      <c r="N14" s="505"/>
      <c r="O14" s="505"/>
      <c r="P14" s="505"/>
      <c r="Q14" s="505"/>
      <c r="R14" s="16" t="s">
        <v>22</v>
      </c>
    </row>
    <row r="15" spans="2:18" ht="15" customHeight="1" x14ac:dyDescent="0.35">
      <c r="B15" s="51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5"/>
      <c r="F15" s="495"/>
      <c r="G15" s="495"/>
      <c r="H15" s="495"/>
      <c r="I15" s="496"/>
      <c r="J15" s="499">
        <v>13</v>
      </c>
      <c r="K15" s="50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5"/>
      <c r="O15" s="495"/>
      <c r="P15" s="495"/>
      <c r="Q15" s="495"/>
      <c r="R15" s="496"/>
    </row>
    <row r="16" spans="2:18" ht="33" customHeight="1" thickBot="1" x14ac:dyDescent="0.4">
      <c r="B16" s="498"/>
      <c r="C16" s="486"/>
      <c r="D16" s="487"/>
      <c r="E16" s="487"/>
      <c r="F16" s="487"/>
      <c r="G16" s="488"/>
      <c r="H16" s="489"/>
      <c r="I16" s="490"/>
      <c r="J16" s="501"/>
      <c r="K16" s="502"/>
      <c r="L16" s="486"/>
      <c r="M16" s="487"/>
      <c r="N16" s="487"/>
      <c r="O16" s="487"/>
      <c r="P16" s="487"/>
      <c r="Q16" s="488"/>
      <c r="R16" s="17"/>
    </row>
    <row r="17" spans="2:18" ht="15" customHeight="1" x14ac:dyDescent="0.35">
      <c r="B17" s="49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5"/>
      <c r="F17" s="495"/>
      <c r="G17" s="495"/>
      <c r="H17" s="495"/>
      <c r="I17" s="496"/>
      <c r="J17" s="499">
        <v>14</v>
      </c>
      <c r="K17" s="50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0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03"/>
      <c r="O17" s="503"/>
      <c r="P17" s="503"/>
      <c r="Q17" s="503"/>
      <c r="R17" s="504"/>
    </row>
    <row r="18" spans="2:18" ht="33" customHeight="1" x14ac:dyDescent="0.35">
      <c r="B18" s="498"/>
      <c r="C18" s="486"/>
      <c r="D18" s="487"/>
      <c r="E18" s="487"/>
      <c r="F18" s="487"/>
      <c r="G18" s="488"/>
      <c r="H18" s="489"/>
      <c r="I18" s="490"/>
      <c r="J18" s="501"/>
      <c r="K18" s="502"/>
      <c r="L18" s="486"/>
      <c r="M18" s="487"/>
      <c r="N18" s="487"/>
      <c r="O18" s="487"/>
      <c r="P18" s="487"/>
      <c r="Q18" s="488"/>
      <c r="R18" s="17"/>
    </row>
    <row r="19" spans="2:18" ht="15" customHeight="1" x14ac:dyDescent="0.35">
      <c r="B19" s="49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0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03"/>
      <c r="F19" s="503"/>
      <c r="G19" s="503"/>
      <c r="H19" s="503"/>
      <c r="I19" s="504"/>
      <c r="J19" s="499">
        <v>15</v>
      </c>
      <c r="K19" s="50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0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03"/>
      <c r="O19" s="503"/>
      <c r="P19" s="503"/>
      <c r="Q19" s="503"/>
      <c r="R19" s="504"/>
    </row>
    <row r="20" spans="2:18" ht="33" customHeight="1" thickBot="1" x14ac:dyDescent="0.4">
      <c r="B20" s="498"/>
      <c r="C20" s="486"/>
      <c r="D20" s="487"/>
      <c r="E20" s="487"/>
      <c r="F20" s="487"/>
      <c r="G20" s="488"/>
      <c r="H20" s="489"/>
      <c r="I20" s="490"/>
      <c r="J20" s="501"/>
      <c r="K20" s="502"/>
      <c r="L20" s="486"/>
      <c r="M20" s="487"/>
      <c r="N20" s="487"/>
      <c r="O20" s="487"/>
      <c r="P20" s="487"/>
      <c r="Q20" s="488"/>
      <c r="R20" s="17"/>
    </row>
    <row r="21" spans="2:18" ht="15" customHeight="1" x14ac:dyDescent="0.35">
      <c r="B21" s="49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5"/>
      <c r="F21" s="495"/>
      <c r="G21" s="495"/>
      <c r="H21" s="495"/>
      <c r="I21" s="496"/>
      <c r="J21" s="499">
        <v>16</v>
      </c>
      <c r="K21" s="50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0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03"/>
      <c r="O21" s="503"/>
      <c r="P21" s="503"/>
      <c r="Q21" s="503"/>
      <c r="R21" s="504"/>
    </row>
    <row r="22" spans="2:18" ht="33" customHeight="1" x14ac:dyDescent="0.35">
      <c r="B22" s="498"/>
      <c r="C22" s="486"/>
      <c r="D22" s="487"/>
      <c r="E22" s="487"/>
      <c r="F22" s="487"/>
      <c r="G22" s="488"/>
      <c r="H22" s="489"/>
      <c r="I22" s="490"/>
      <c r="J22" s="501"/>
      <c r="K22" s="502"/>
      <c r="L22" s="486"/>
      <c r="M22" s="487"/>
      <c r="N22" s="487"/>
      <c r="O22" s="487"/>
      <c r="P22" s="487"/>
      <c r="Q22" s="488"/>
      <c r="R22" s="17"/>
    </row>
    <row r="23" spans="2:18" ht="15" customHeight="1" x14ac:dyDescent="0.35">
      <c r="B23" s="49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0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03"/>
      <c r="F23" s="503"/>
      <c r="G23" s="503"/>
      <c r="H23" s="503"/>
      <c r="I23" s="504"/>
      <c r="J23" s="499">
        <v>17</v>
      </c>
      <c r="K23" s="50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0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03"/>
      <c r="O23" s="503"/>
      <c r="P23" s="503"/>
      <c r="Q23" s="503"/>
      <c r="R23" s="504"/>
    </row>
    <row r="24" spans="2:18" ht="33" customHeight="1" x14ac:dyDescent="0.35">
      <c r="B24" s="498"/>
      <c r="C24" s="486"/>
      <c r="D24" s="487"/>
      <c r="E24" s="487"/>
      <c r="F24" s="487"/>
      <c r="G24" s="488"/>
      <c r="H24" s="489"/>
      <c r="I24" s="490"/>
      <c r="J24" s="501"/>
      <c r="K24" s="502"/>
      <c r="L24" s="486"/>
      <c r="M24" s="487"/>
      <c r="N24" s="487"/>
      <c r="O24" s="487"/>
      <c r="P24" s="487"/>
      <c r="Q24" s="488"/>
      <c r="R24" s="17"/>
    </row>
    <row r="25" spans="2:18" ht="15" customHeight="1" x14ac:dyDescent="0.35">
      <c r="B25" s="49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0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03"/>
      <c r="F25" s="503"/>
      <c r="G25" s="503"/>
      <c r="H25" s="503"/>
      <c r="I25" s="504"/>
      <c r="J25" s="499">
        <v>18</v>
      </c>
      <c r="K25" s="50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0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03"/>
      <c r="O25" s="503"/>
      <c r="P25" s="503"/>
      <c r="Q25" s="503"/>
      <c r="R25" s="504"/>
    </row>
    <row r="26" spans="2:18" ht="33" customHeight="1" x14ac:dyDescent="0.35">
      <c r="B26" s="498"/>
      <c r="C26" s="486"/>
      <c r="D26" s="487"/>
      <c r="E26" s="487"/>
      <c r="F26" s="487"/>
      <c r="G26" s="488"/>
      <c r="H26" s="489"/>
      <c r="I26" s="490"/>
      <c r="J26" s="501"/>
      <c r="K26" s="502"/>
      <c r="L26" s="486"/>
      <c r="M26" s="487"/>
      <c r="N26" s="487"/>
      <c r="O26" s="487"/>
      <c r="P26" s="487"/>
      <c r="Q26" s="488"/>
      <c r="R26" s="17"/>
    </row>
    <row r="27" spans="2:18" ht="15" customHeight="1" x14ac:dyDescent="0.35">
      <c r="B27" s="49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0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03"/>
      <c r="F27" s="503"/>
      <c r="G27" s="503"/>
      <c r="H27" s="503"/>
      <c r="I27" s="504"/>
      <c r="J27" s="499">
        <v>19</v>
      </c>
      <c r="K27" s="50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0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03"/>
      <c r="O27" s="503"/>
      <c r="P27" s="503"/>
      <c r="Q27" s="503"/>
      <c r="R27" s="504"/>
    </row>
    <row r="28" spans="2:18" ht="33" customHeight="1" x14ac:dyDescent="0.35">
      <c r="B28" s="498"/>
      <c r="C28" s="486"/>
      <c r="D28" s="487"/>
      <c r="E28" s="487"/>
      <c r="F28" s="487"/>
      <c r="G28" s="488"/>
      <c r="H28" s="489"/>
      <c r="I28" s="490"/>
      <c r="J28" s="501"/>
      <c r="K28" s="502"/>
      <c r="L28" s="486"/>
      <c r="M28" s="487"/>
      <c r="N28" s="487"/>
      <c r="O28" s="487"/>
      <c r="P28" s="487"/>
      <c r="Q28" s="488"/>
      <c r="R28" s="17"/>
    </row>
    <row r="29" spans="2:18" ht="15" customHeight="1" x14ac:dyDescent="0.35">
      <c r="B29" s="49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0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03"/>
      <c r="F29" s="503"/>
      <c r="G29" s="503"/>
      <c r="H29" s="503"/>
      <c r="I29" s="504"/>
      <c r="J29" s="499">
        <v>20</v>
      </c>
      <c r="K29" s="50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0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03"/>
      <c r="O29" s="503"/>
      <c r="P29" s="503"/>
      <c r="Q29" s="503"/>
      <c r="R29" s="504"/>
    </row>
    <row r="30" spans="2:18" ht="33" customHeight="1" x14ac:dyDescent="0.35">
      <c r="B30" s="498"/>
      <c r="C30" s="486"/>
      <c r="D30" s="487"/>
      <c r="E30" s="487"/>
      <c r="F30" s="487"/>
      <c r="G30" s="488"/>
      <c r="H30" s="489"/>
      <c r="I30" s="490"/>
      <c r="J30" s="501"/>
      <c r="K30" s="502"/>
      <c r="L30" s="486"/>
      <c r="M30" s="487"/>
      <c r="N30" s="487"/>
      <c r="O30" s="487"/>
      <c r="P30" s="487"/>
      <c r="Q30" s="488"/>
      <c r="R30" s="17"/>
    </row>
    <row r="31" spans="2:18" ht="15" customHeight="1" x14ac:dyDescent="0.35">
      <c r="B31" s="49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0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03"/>
      <c r="F31" s="503"/>
      <c r="G31" s="503"/>
      <c r="H31" s="503"/>
      <c r="I31" s="504"/>
      <c r="J31" s="499">
        <v>21</v>
      </c>
      <c r="K31" s="50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0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03"/>
      <c r="O31" s="503"/>
      <c r="P31" s="503"/>
      <c r="Q31" s="503"/>
      <c r="R31" s="504"/>
    </row>
    <row r="32" spans="2:18" ht="33" customHeight="1" x14ac:dyDescent="0.35">
      <c r="B32" s="498"/>
      <c r="C32" s="486"/>
      <c r="D32" s="487"/>
      <c r="E32" s="487"/>
      <c r="F32" s="487"/>
      <c r="G32" s="488"/>
      <c r="H32" s="489"/>
      <c r="I32" s="490"/>
      <c r="J32" s="501"/>
      <c r="K32" s="502"/>
      <c r="L32" s="486"/>
      <c r="M32" s="487"/>
      <c r="N32" s="487"/>
      <c r="O32" s="487"/>
      <c r="P32" s="487"/>
      <c r="Q32" s="488"/>
      <c r="R32" s="17"/>
    </row>
    <row r="33" spans="2:18" ht="15" customHeight="1" x14ac:dyDescent="0.35">
      <c r="B33" s="49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0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03"/>
      <c r="F33" s="503"/>
      <c r="G33" s="503"/>
      <c r="H33" s="503"/>
      <c r="I33" s="504"/>
      <c r="J33" s="499">
        <v>22</v>
      </c>
      <c r="K33" s="50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0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03"/>
      <c r="O33" s="503"/>
      <c r="P33" s="503"/>
      <c r="Q33" s="503"/>
      <c r="R33" s="504"/>
    </row>
    <row r="34" spans="2:18" ht="33" customHeight="1" x14ac:dyDescent="0.35">
      <c r="B34" s="498"/>
      <c r="C34" s="486"/>
      <c r="D34" s="487"/>
      <c r="E34" s="487"/>
      <c r="F34" s="487"/>
      <c r="G34" s="488"/>
      <c r="H34" s="489"/>
      <c r="I34" s="490"/>
      <c r="J34" s="501"/>
      <c r="K34" s="502"/>
      <c r="L34" s="486"/>
      <c r="M34" s="487"/>
      <c r="N34" s="487"/>
      <c r="O34" s="487"/>
      <c r="P34" s="487"/>
      <c r="Q34" s="488"/>
      <c r="R34" s="17"/>
    </row>
    <row r="35" spans="2:18" ht="15" customHeight="1" x14ac:dyDescent="0.35">
      <c r="B35" s="49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0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03"/>
      <c r="F35" s="503"/>
      <c r="G35" s="503"/>
      <c r="H35" s="503"/>
      <c r="I35" s="504"/>
      <c r="J35" s="499">
        <v>23</v>
      </c>
      <c r="K35" s="50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0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03"/>
      <c r="O35" s="503"/>
      <c r="P35" s="503"/>
      <c r="Q35" s="503"/>
      <c r="R35" s="504"/>
    </row>
    <row r="36" spans="2:18" ht="33" customHeight="1" x14ac:dyDescent="0.35">
      <c r="B36" s="498"/>
      <c r="C36" s="486"/>
      <c r="D36" s="487"/>
      <c r="E36" s="487"/>
      <c r="F36" s="487"/>
      <c r="G36" s="488"/>
      <c r="H36" s="489"/>
      <c r="I36" s="490"/>
      <c r="J36" s="501"/>
      <c r="K36" s="502"/>
      <c r="L36" s="486"/>
      <c r="M36" s="487"/>
      <c r="N36" s="487"/>
      <c r="O36" s="487"/>
      <c r="P36" s="487"/>
      <c r="Q36" s="488"/>
      <c r="R36" s="17"/>
    </row>
    <row r="37" spans="2:18" ht="15" customHeight="1" x14ac:dyDescent="0.35">
      <c r="B37" s="49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0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03"/>
      <c r="F37" s="503"/>
      <c r="G37" s="503"/>
      <c r="H37" s="503"/>
      <c r="I37" s="504"/>
      <c r="J37" s="499">
        <v>24</v>
      </c>
      <c r="K37" s="50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0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03"/>
      <c r="O37" s="503"/>
      <c r="P37" s="503"/>
      <c r="Q37" s="503"/>
      <c r="R37" s="504"/>
    </row>
    <row r="38" spans="2:18" ht="33" customHeight="1" thickBot="1" x14ac:dyDescent="0.4">
      <c r="B38" s="521"/>
      <c r="C38" s="516"/>
      <c r="D38" s="517"/>
      <c r="E38" s="517"/>
      <c r="F38" s="517"/>
      <c r="G38" s="518"/>
      <c r="H38" s="519"/>
      <c r="I38" s="520"/>
      <c r="J38" s="501"/>
      <c r="K38" s="502"/>
      <c r="L38" s="516"/>
      <c r="M38" s="517"/>
      <c r="N38" s="517"/>
      <c r="O38" s="517"/>
      <c r="P38" s="517"/>
      <c r="Q38" s="518"/>
      <c r="R38" s="17"/>
    </row>
    <row r="39" spans="2:18" ht="42" customHeight="1" thickBot="1" x14ac:dyDescent="0.4">
      <c r="B39" s="456" t="s">
        <v>23</v>
      </c>
      <c r="C39" s="457"/>
      <c r="D39" s="457"/>
      <c r="E39" s="458"/>
      <c r="F39" s="456" t="s">
        <v>24</v>
      </c>
      <c r="G39" s="457"/>
      <c r="H39" s="457"/>
      <c r="I39" s="458"/>
      <c r="J39" s="456" t="s">
        <v>25</v>
      </c>
      <c r="K39" s="457"/>
      <c r="L39" s="457"/>
      <c r="M39" s="457"/>
      <c r="N39" s="458"/>
      <c r="O39" s="459" t="s">
        <v>26</v>
      </c>
      <c r="P39" s="460"/>
      <c r="Q39" s="460"/>
      <c r="R39" s="461"/>
    </row>
    <row r="40" spans="2:18" ht="6" customHeight="1" thickBot="1" x14ac:dyDescent="0.4"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</row>
    <row r="41" spans="2:18" ht="15" thickTop="1" x14ac:dyDescent="0.35">
      <c r="B41" s="463" t="s">
        <v>27</v>
      </c>
      <c r="C41" s="464"/>
      <c r="D41" s="464"/>
      <c r="E41" s="467" t="s">
        <v>28</v>
      </c>
      <c r="F41" s="468"/>
      <c r="G41" s="471" t="s">
        <v>29</v>
      </c>
      <c r="H41" s="471"/>
      <c r="I41" s="471"/>
      <c r="J41" s="471"/>
      <c r="K41" s="473"/>
      <c r="L41" s="474"/>
      <c r="M41" s="474"/>
      <c r="N41" s="474"/>
      <c r="O41" s="474"/>
      <c r="P41" s="474"/>
      <c r="Q41" s="474"/>
      <c r="R41" s="475"/>
    </row>
    <row r="42" spans="2:18" ht="27.75" customHeight="1" thickBot="1" x14ac:dyDescent="0.4">
      <c r="B42" s="465"/>
      <c r="C42" s="466"/>
      <c r="D42" s="466"/>
      <c r="E42" s="469"/>
      <c r="F42" s="470"/>
      <c r="G42" s="472"/>
      <c r="H42" s="472"/>
      <c r="I42" s="472"/>
      <c r="J42" s="472"/>
      <c r="K42" s="476"/>
      <c r="L42" s="477"/>
      <c r="M42" s="477"/>
      <c r="N42" s="477"/>
      <c r="O42" s="477"/>
      <c r="P42" s="477"/>
      <c r="Q42" s="477"/>
      <c r="R42" s="478"/>
    </row>
    <row r="43" spans="2:18" ht="1.5" customHeight="1" x14ac:dyDescent="0.35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Vi.K</cp:lastModifiedBy>
  <cp:lastPrinted>2024-06-30T15:55:16Z</cp:lastPrinted>
  <dcterms:created xsi:type="dcterms:W3CDTF">2023-05-18T08:48:00Z</dcterms:created>
  <dcterms:modified xsi:type="dcterms:W3CDTF">2024-07-03T13:15:35Z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