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j\Downloads\"/>
    </mc:Choice>
  </mc:AlternateContent>
  <xr:revisionPtr revIDLastSave="0" documentId="13_ncr:1_{4523E5AD-99A4-4141-89A4-D43036BFDC7D}" xr6:coauthVersionLast="47" xr6:coauthVersionMax="47" xr10:uidLastSave="{00000000-0000-0000-0000-000000000000}"/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-108" yWindow="-108" windowWidth="23256" windowHeight="12456" tabRatio="756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81029"/>
</workbook>
</file>

<file path=xl/calcChain.xml><?xml version="1.0" encoding="utf-8"?>
<calcChain xmlns="http://schemas.openxmlformats.org/spreadsheetml/2006/main">
  <c r="G29" i="3" l="1"/>
  <c r="G33" i="3"/>
  <c r="G37" i="3"/>
  <c r="G41" i="3"/>
  <c r="G45" i="3"/>
  <c r="G49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A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3" i="3"/>
  <c r="C2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3" i="3"/>
  <c r="D2" i="3"/>
  <c r="E11" i="3"/>
  <c r="M11" i="3" s="1"/>
  <c r="E12" i="3"/>
  <c r="E13" i="3"/>
  <c r="E14" i="3"/>
  <c r="E15" i="3"/>
  <c r="E16" i="3"/>
  <c r="E17" i="3"/>
  <c r="L17" i="3" s="1"/>
  <c r="E18" i="3"/>
  <c r="K18" i="3" s="1"/>
  <c r="E19" i="3"/>
  <c r="E20" i="3"/>
  <c r="E21" i="3"/>
  <c r="E22" i="3"/>
  <c r="E23" i="3"/>
  <c r="E24" i="3"/>
  <c r="G24" i="3" s="1"/>
  <c r="C14" i="26" s="1"/>
  <c r="E25" i="3"/>
  <c r="G25" i="3" s="1"/>
  <c r="C14" i="27" s="1"/>
  <c r="E26" i="3"/>
  <c r="M26" i="3" s="1"/>
  <c r="E27" i="3"/>
  <c r="G27" i="3" s="1"/>
  <c r="E28" i="3"/>
  <c r="G28" i="3" s="1"/>
  <c r="E29" i="3"/>
  <c r="E30" i="3"/>
  <c r="G30" i="3" s="1"/>
  <c r="E31" i="3"/>
  <c r="G31" i="3" s="1"/>
  <c r="E32" i="3"/>
  <c r="G32" i="3" s="1"/>
  <c r="E33" i="3"/>
  <c r="E34" i="3"/>
  <c r="M34" i="3" s="1"/>
  <c r="E35" i="3"/>
  <c r="G35" i="3" s="1"/>
  <c r="E36" i="3"/>
  <c r="G36" i="3" s="1"/>
  <c r="E37" i="3"/>
  <c r="E38" i="3"/>
  <c r="G38" i="3" s="1"/>
  <c r="E39" i="3"/>
  <c r="G39" i="3" s="1"/>
  <c r="E40" i="3"/>
  <c r="G40" i="3" s="1"/>
  <c r="E41" i="3"/>
  <c r="N41" i="3" s="1"/>
  <c r="E42" i="3"/>
  <c r="N42" i="3" s="1"/>
  <c r="E43" i="3"/>
  <c r="L43" i="3" s="1"/>
  <c r="E44" i="3"/>
  <c r="G44" i="3" s="1"/>
  <c r="E45" i="3"/>
  <c r="E46" i="3"/>
  <c r="G46" i="3" s="1"/>
  <c r="E47" i="3"/>
  <c r="G47" i="3" s="1"/>
  <c r="E48" i="3"/>
  <c r="G48" i="3" s="1"/>
  <c r="E49" i="3"/>
  <c r="N49" i="3" s="1"/>
  <c r="E50" i="3"/>
  <c r="K50" i="3" s="1"/>
  <c r="E51" i="3"/>
  <c r="G51" i="3" s="1"/>
  <c r="E4" i="3"/>
  <c r="E5" i="3"/>
  <c r="E6" i="3"/>
  <c r="E7" i="3"/>
  <c r="E8" i="3"/>
  <c r="E9" i="3"/>
  <c r="E10" i="3"/>
  <c r="M10" i="3" s="1"/>
  <c r="E3" i="3"/>
  <c r="E2" i="3"/>
  <c r="C27" i="50"/>
  <c r="C27" i="46"/>
  <c r="C27" i="42"/>
  <c r="C27" i="30"/>
  <c r="O4" i="2"/>
  <c r="O5" i="2"/>
  <c r="O6" i="2"/>
  <c r="O7" i="2"/>
  <c r="O8" i="2"/>
  <c r="O9" i="2"/>
  <c r="O10" i="2"/>
  <c r="O11" i="2"/>
  <c r="O12" i="2"/>
  <c r="O3" i="2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C6" i="2"/>
  <c r="C7" i="2"/>
  <c r="C8" i="2"/>
  <c r="C9" i="2"/>
  <c r="C10" i="2"/>
  <c r="C11" i="2"/>
  <c r="C12" i="2"/>
  <c r="C4" i="2"/>
  <c r="C3" i="2"/>
  <c r="C13" i="53"/>
  <c r="C27" i="53" s="1"/>
  <c r="C12" i="53"/>
  <c r="C11" i="53"/>
  <c r="C10" i="53"/>
  <c r="C9" i="53"/>
  <c r="C5" i="53"/>
  <c r="C4" i="53"/>
  <c r="C3" i="53"/>
  <c r="C22" i="52"/>
  <c r="F20" i="52"/>
  <c r="I20" i="52" s="1"/>
  <c r="C13" i="52"/>
  <c r="F26" i="52" s="1"/>
  <c r="H26" i="52" s="1"/>
  <c r="C12" i="52"/>
  <c r="C11" i="52"/>
  <c r="C10" i="52"/>
  <c r="C9" i="52"/>
  <c r="C5" i="52"/>
  <c r="C4" i="52"/>
  <c r="C3" i="52"/>
  <c r="F19" i="51"/>
  <c r="I19" i="51" s="1"/>
  <c r="C13" i="51"/>
  <c r="C19" i="51" s="1"/>
  <c r="C12" i="51"/>
  <c r="C11" i="51"/>
  <c r="C10" i="51"/>
  <c r="C9" i="51"/>
  <c r="C5" i="51"/>
  <c r="C4" i="51"/>
  <c r="C3" i="51"/>
  <c r="C13" i="50"/>
  <c r="F26" i="50" s="1"/>
  <c r="I26" i="50" s="1"/>
  <c r="C12" i="50"/>
  <c r="C11" i="50"/>
  <c r="C10" i="50"/>
  <c r="C9" i="50"/>
  <c r="C5" i="50"/>
  <c r="C4" i="50"/>
  <c r="C3" i="50"/>
  <c r="C13" i="49"/>
  <c r="F18" i="49" s="1"/>
  <c r="I18" i="49" s="1"/>
  <c r="C12" i="49"/>
  <c r="C11" i="49"/>
  <c r="C10" i="49"/>
  <c r="C9" i="49"/>
  <c r="C5" i="49"/>
  <c r="C4" i="49"/>
  <c r="C3" i="49"/>
  <c r="C13" i="48"/>
  <c r="F26" i="48" s="1"/>
  <c r="I26" i="48" s="1"/>
  <c r="C12" i="48"/>
  <c r="C11" i="48"/>
  <c r="C10" i="48"/>
  <c r="C9" i="48"/>
  <c r="C5" i="48"/>
  <c r="C4" i="48"/>
  <c r="C3" i="48"/>
  <c r="C23" i="47"/>
  <c r="F22" i="47"/>
  <c r="I22" i="47" s="1"/>
  <c r="C21" i="47"/>
  <c r="C13" i="47"/>
  <c r="F19" i="47" s="1"/>
  <c r="H19" i="47" s="1"/>
  <c r="C12" i="47"/>
  <c r="C11" i="47"/>
  <c r="C10" i="47"/>
  <c r="C9" i="47"/>
  <c r="C5" i="47"/>
  <c r="C4" i="47"/>
  <c r="C3" i="47"/>
  <c r="F21" i="46"/>
  <c r="I21" i="46" s="1"/>
  <c r="C13" i="46"/>
  <c r="F26" i="46" s="1"/>
  <c r="I26" i="46" s="1"/>
  <c r="C12" i="46"/>
  <c r="C11" i="46"/>
  <c r="C10" i="46"/>
  <c r="C9" i="46"/>
  <c r="C5" i="46"/>
  <c r="C4" i="46"/>
  <c r="C3" i="46"/>
  <c r="C13" i="45"/>
  <c r="C23" i="45" s="1"/>
  <c r="C12" i="45"/>
  <c r="C11" i="45"/>
  <c r="C10" i="45"/>
  <c r="C9" i="45"/>
  <c r="C5" i="45"/>
  <c r="C4" i="45"/>
  <c r="C3" i="45"/>
  <c r="F20" i="44"/>
  <c r="I20" i="44" s="1"/>
  <c r="C18" i="44"/>
  <c r="E17" i="44"/>
  <c r="D7" i="44" s="1"/>
  <c r="C13" i="44"/>
  <c r="F26" i="44" s="1"/>
  <c r="H26" i="44" s="1"/>
  <c r="C12" i="44"/>
  <c r="C11" i="44"/>
  <c r="C10" i="44"/>
  <c r="C9" i="44"/>
  <c r="C7" i="44"/>
  <c r="C5" i="44"/>
  <c r="C4" i="44"/>
  <c r="C3" i="44"/>
  <c r="C23" i="43"/>
  <c r="C13" i="43"/>
  <c r="F22" i="43" s="1"/>
  <c r="I22" i="43" s="1"/>
  <c r="C12" i="43"/>
  <c r="C11" i="43"/>
  <c r="C10" i="43"/>
  <c r="C9" i="43"/>
  <c r="C5" i="43"/>
  <c r="C4" i="43"/>
  <c r="C3" i="43"/>
  <c r="C13" i="42"/>
  <c r="F26" i="42" s="1"/>
  <c r="I26" i="42" s="1"/>
  <c r="C12" i="42"/>
  <c r="C11" i="42"/>
  <c r="C10" i="42"/>
  <c r="C9" i="42"/>
  <c r="C5" i="42"/>
  <c r="C4" i="42"/>
  <c r="C3" i="42"/>
  <c r="C13" i="41"/>
  <c r="F27" i="41" s="1"/>
  <c r="I27" i="41" s="1"/>
  <c r="C12" i="41"/>
  <c r="C11" i="41"/>
  <c r="C10" i="41"/>
  <c r="C9" i="41"/>
  <c r="C5" i="41"/>
  <c r="C4" i="41"/>
  <c r="C3" i="41"/>
  <c r="C25" i="40"/>
  <c r="C13" i="40"/>
  <c r="F26" i="40" s="1"/>
  <c r="I26" i="40" s="1"/>
  <c r="C12" i="40"/>
  <c r="C11" i="40"/>
  <c r="C10" i="40"/>
  <c r="C9" i="40"/>
  <c r="C5" i="40"/>
  <c r="C4" i="40"/>
  <c r="C3" i="40"/>
  <c r="C13" i="39"/>
  <c r="C27" i="39" s="1"/>
  <c r="C12" i="39"/>
  <c r="C11" i="39"/>
  <c r="C10" i="39"/>
  <c r="C9" i="39"/>
  <c r="C5" i="39"/>
  <c r="C4" i="39"/>
  <c r="C3" i="39"/>
  <c r="C13" i="38"/>
  <c r="F26" i="38" s="1"/>
  <c r="I26" i="38" s="1"/>
  <c r="C12" i="38"/>
  <c r="C11" i="38"/>
  <c r="C10" i="38"/>
  <c r="C9" i="38"/>
  <c r="C5" i="38"/>
  <c r="C4" i="38"/>
  <c r="C3" i="38"/>
  <c r="C13" i="37"/>
  <c r="D17" i="37" s="1"/>
  <c r="C6" i="37" s="1"/>
  <c r="C12" i="37"/>
  <c r="C11" i="37"/>
  <c r="C10" i="37"/>
  <c r="C9" i="37"/>
  <c r="C5" i="37"/>
  <c r="C4" i="37"/>
  <c r="C3" i="37"/>
  <c r="C26" i="36"/>
  <c r="C13" i="36"/>
  <c r="F26" i="36" s="1"/>
  <c r="I26" i="36" s="1"/>
  <c r="C12" i="36"/>
  <c r="C11" i="36"/>
  <c r="C10" i="36"/>
  <c r="C9" i="36"/>
  <c r="C5" i="36"/>
  <c r="C4" i="36"/>
  <c r="C3" i="36"/>
  <c r="C13" i="35"/>
  <c r="C27" i="35" s="1"/>
  <c r="C12" i="35"/>
  <c r="C11" i="35"/>
  <c r="C10" i="35"/>
  <c r="C9" i="35"/>
  <c r="C5" i="35"/>
  <c r="C4" i="35"/>
  <c r="C3" i="35"/>
  <c r="C13" i="34"/>
  <c r="F26" i="34" s="1"/>
  <c r="I26" i="34" s="1"/>
  <c r="C12" i="34"/>
  <c r="C11" i="34"/>
  <c r="C10" i="34"/>
  <c r="C9" i="34"/>
  <c r="C5" i="34"/>
  <c r="C4" i="34"/>
  <c r="C3" i="34"/>
  <c r="C13" i="33"/>
  <c r="C27" i="33" s="1"/>
  <c r="C12" i="33"/>
  <c r="C11" i="33"/>
  <c r="C10" i="33"/>
  <c r="C9" i="33"/>
  <c r="C5" i="33"/>
  <c r="C4" i="33"/>
  <c r="C3" i="33"/>
  <c r="C26" i="32"/>
  <c r="E17" i="32"/>
  <c r="D7" i="32" s="1"/>
  <c r="C13" i="32"/>
  <c r="F26" i="32" s="1"/>
  <c r="I26" i="32" s="1"/>
  <c r="C12" i="32"/>
  <c r="C11" i="32"/>
  <c r="C10" i="32"/>
  <c r="C9" i="32"/>
  <c r="C5" i="32"/>
  <c r="C4" i="32"/>
  <c r="C3" i="32"/>
  <c r="C13" i="31"/>
  <c r="C27" i="31" s="1"/>
  <c r="C12" i="31"/>
  <c r="C11" i="31"/>
  <c r="C10" i="31"/>
  <c r="C9" i="31"/>
  <c r="C5" i="31"/>
  <c r="C4" i="31"/>
  <c r="C3" i="31"/>
  <c r="F25" i="30"/>
  <c r="I25" i="30" s="1"/>
  <c r="C25" i="30"/>
  <c r="C19" i="30"/>
  <c r="E17" i="30"/>
  <c r="D7" i="30" s="1"/>
  <c r="D17" i="30"/>
  <c r="C6" i="30" s="1"/>
  <c r="C13" i="30"/>
  <c r="F26" i="30" s="1"/>
  <c r="H26" i="30" s="1"/>
  <c r="C12" i="30"/>
  <c r="C11" i="30"/>
  <c r="C10" i="30"/>
  <c r="C9" i="30"/>
  <c r="C5" i="30"/>
  <c r="C4" i="30"/>
  <c r="C3" i="30"/>
  <c r="C13" i="29"/>
  <c r="D17" i="29" s="1"/>
  <c r="C6" i="29" s="1"/>
  <c r="C12" i="29"/>
  <c r="C11" i="29"/>
  <c r="C10" i="29"/>
  <c r="C9" i="29"/>
  <c r="C5" i="29"/>
  <c r="C4" i="29"/>
  <c r="C3" i="29"/>
  <c r="C13" i="28"/>
  <c r="C19" i="28" s="1"/>
  <c r="C12" i="28"/>
  <c r="C11" i="28"/>
  <c r="C10" i="28"/>
  <c r="C9" i="28"/>
  <c r="C5" i="28"/>
  <c r="C4" i="28"/>
  <c r="C3" i="28"/>
  <c r="C13" i="27"/>
  <c r="C21" i="27" s="1"/>
  <c r="C12" i="27"/>
  <c r="C11" i="27"/>
  <c r="C10" i="27"/>
  <c r="C9" i="27"/>
  <c r="C5" i="27"/>
  <c r="C4" i="27"/>
  <c r="C3" i="27"/>
  <c r="C13" i="26"/>
  <c r="C23" i="26" s="1"/>
  <c r="C12" i="26"/>
  <c r="C11" i="26"/>
  <c r="C10" i="26"/>
  <c r="C9" i="26"/>
  <c r="C5" i="26"/>
  <c r="C4" i="26"/>
  <c r="C3" i="26"/>
  <c r="C13" i="25"/>
  <c r="C25" i="25" s="1"/>
  <c r="C12" i="25"/>
  <c r="C11" i="25"/>
  <c r="C10" i="25"/>
  <c r="C9" i="25"/>
  <c r="C5" i="25"/>
  <c r="C4" i="25"/>
  <c r="C3" i="25"/>
  <c r="C13" i="24"/>
  <c r="C26" i="24" s="1"/>
  <c r="C12" i="24"/>
  <c r="C11" i="24"/>
  <c r="C10" i="24"/>
  <c r="C9" i="24"/>
  <c r="C5" i="24"/>
  <c r="C4" i="24"/>
  <c r="C3" i="24"/>
  <c r="C13" i="23"/>
  <c r="C27" i="23" s="1"/>
  <c r="C12" i="23"/>
  <c r="C11" i="23"/>
  <c r="C10" i="23"/>
  <c r="C9" i="23"/>
  <c r="C5" i="23"/>
  <c r="C4" i="23"/>
  <c r="C3" i="23"/>
  <c r="C13" i="22"/>
  <c r="C26" i="22" s="1"/>
  <c r="C12" i="22"/>
  <c r="C11" i="22"/>
  <c r="C10" i="22"/>
  <c r="C9" i="22"/>
  <c r="C5" i="22"/>
  <c r="C4" i="22"/>
  <c r="C3" i="22"/>
  <c r="C13" i="21"/>
  <c r="C27" i="21" s="1"/>
  <c r="C12" i="21"/>
  <c r="C11" i="21"/>
  <c r="C10" i="21"/>
  <c r="C9" i="21"/>
  <c r="C5" i="21"/>
  <c r="C4" i="21"/>
  <c r="C3" i="21"/>
  <c r="C13" i="20"/>
  <c r="C19" i="20" s="1"/>
  <c r="C12" i="20"/>
  <c r="C11" i="20"/>
  <c r="C10" i="20"/>
  <c r="C9" i="20"/>
  <c r="C5" i="20"/>
  <c r="C4" i="20"/>
  <c r="C3" i="20"/>
  <c r="C13" i="19"/>
  <c r="C27" i="19" s="1"/>
  <c r="C12" i="19"/>
  <c r="C11" i="19"/>
  <c r="C10" i="19"/>
  <c r="C9" i="19"/>
  <c r="C5" i="19"/>
  <c r="C4" i="19"/>
  <c r="C3" i="19"/>
  <c r="C13" i="18"/>
  <c r="C25" i="18" s="1"/>
  <c r="C12" i="18"/>
  <c r="C11" i="18"/>
  <c r="C10" i="18"/>
  <c r="C9" i="18"/>
  <c r="C5" i="18"/>
  <c r="C4" i="18"/>
  <c r="C3" i="18"/>
  <c r="C13" i="17"/>
  <c r="C27" i="17" s="1"/>
  <c r="C12" i="17"/>
  <c r="C11" i="17"/>
  <c r="C10" i="17"/>
  <c r="C9" i="17"/>
  <c r="C5" i="17"/>
  <c r="C4" i="17"/>
  <c r="C3" i="17"/>
  <c r="C13" i="16"/>
  <c r="C19" i="16" s="1"/>
  <c r="C12" i="16"/>
  <c r="C11" i="16"/>
  <c r="C10" i="16"/>
  <c r="C9" i="16"/>
  <c r="C5" i="16"/>
  <c r="C4" i="16"/>
  <c r="C3" i="16"/>
  <c r="C13" i="15"/>
  <c r="C24" i="15" s="1"/>
  <c r="C12" i="15"/>
  <c r="C11" i="15"/>
  <c r="C10" i="15"/>
  <c r="C9" i="15"/>
  <c r="C5" i="15"/>
  <c r="C4" i="15"/>
  <c r="C3" i="15"/>
  <c r="C13" i="14"/>
  <c r="C25" i="14" s="1"/>
  <c r="C12" i="14"/>
  <c r="C11" i="14"/>
  <c r="C10" i="14"/>
  <c r="C9" i="14"/>
  <c r="C5" i="14"/>
  <c r="C4" i="14"/>
  <c r="C3" i="14"/>
  <c r="C13" i="13"/>
  <c r="C25" i="13" s="1"/>
  <c r="C12" i="13"/>
  <c r="C11" i="13"/>
  <c r="C10" i="13"/>
  <c r="C9" i="13"/>
  <c r="C5" i="13"/>
  <c r="C4" i="13"/>
  <c r="C3" i="13"/>
  <c r="C13" i="12"/>
  <c r="C21" i="12" s="1"/>
  <c r="C12" i="12"/>
  <c r="C11" i="12"/>
  <c r="C10" i="12"/>
  <c r="C9" i="12"/>
  <c r="C5" i="12"/>
  <c r="C4" i="12"/>
  <c r="C3" i="12"/>
  <c r="C13" i="11"/>
  <c r="C27" i="11" s="1"/>
  <c r="C12" i="11"/>
  <c r="C11" i="11"/>
  <c r="C10" i="11"/>
  <c r="C9" i="11"/>
  <c r="C5" i="11"/>
  <c r="C4" i="11"/>
  <c r="C3" i="11"/>
  <c r="C13" i="10"/>
  <c r="C27" i="10" s="1"/>
  <c r="C12" i="10"/>
  <c r="C11" i="10"/>
  <c r="C10" i="10"/>
  <c r="C9" i="10"/>
  <c r="C5" i="10"/>
  <c r="C4" i="10"/>
  <c r="C3" i="10"/>
  <c r="C13" i="9"/>
  <c r="C21" i="9" s="1"/>
  <c r="C12" i="9"/>
  <c r="C11" i="9"/>
  <c r="C10" i="9"/>
  <c r="C9" i="9"/>
  <c r="C5" i="9"/>
  <c r="C4" i="9"/>
  <c r="C3" i="9"/>
  <c r="C13" i="8"/>
  <c r="C27" i="8" s="1"/>
  <c r="C12" i="8"/>
  <c r="C11" i="8"/>
  <c r="C10" i="8"/>
  <c r="C9" i="8"/>
  <c r="C5" i="8"/>
  <c r="C4" i="8"/>
  <c r="C3" i="8"/>
  <c r="C13" i="7"/>
  <c r="C27" i="7" s="1"/>
  <c r="C12" i="7"/>
  <c r="C11" i="7"/>
  <c r="C10" i="7"/>
  <c r="C9" i="7"/>
  <c r="C5" i="7"/>
  <c r="C4" i="7"/>
  <c r="C3" i="7"/>
  <c r="C13" i="6"/>
  <c r="C27" i="6" s="1"/>
  <c r="C12" i="6"/>
  <c r="C11" i="6"/>
  <c r="C10" i="6"/>
  <c r="C9" i="6"/>
  <c r="C5" i="6"/>
  <c r="C4" i="6"/>
  <c r="C3" i="6"/>
  <c r="C13" i="5"/>
  <c r="C19" i="5" s="1"/>
  <c r="C12" i="5"/>
  <c r="C11" i="5"/>
  <c r="C10" i="5"/>
  <c r="C9" i="5"/>
  <c r="C5" i="5"/>
  <c r="C4" i="5"/>
  <c r="C3" i="5"/>
  <c r="C13" i="4"/>
  <c r="C27" i="4" s="1"/>
  <c r="C12" i="4"/>
  <c r="C11" i="4"/>
  <c r="C10" i="4"/>
  <c r="C9" i="4"/>
  <c r="C5" i="4"/>
  <c r="C4" i="4"/>
  <c r="C3" i="4"/>
  <c r="F51" i="3"/>
  <c r="F50" i="3"/>
  <c r="F49" i="3"/>
  <c r="F48" i="3"/>
  <c r="F47" i="3"/>
  <c r="N47" i="3"/>
  <c r="F46" i="3"/>
  <c r="F45" i="3"/>
  <c r="F44" i="3"/>
  <c r="F43" i="3"/>
  <c r="F42" i="3"/>
  <c r="F41" i="3"/>
  <c r="F40" i="3"/>
  <c r="F39" i="3"/>
  <c r="F38" i="3"/>
  <c r="L38" i="3"/>
  <c r="F37" i="3"/>
  <c r="F36" i="3"/>
  <c r="F35" i="3"/>
  <c r="F34" i="3"/>
  <c r="F33" i="3"/>
  <c r="F32" i="3"/>
  <c r="F31" i="3"/>
  <c r="M31" i="3"/>
  <c r="F30" i="3"/>
  <c r="F29" i="3"/>
  <c r="F28" i="3"/>
  <c r="F2" i="3"/>
  <c r="F7" i="3"/>
  <c r="F9" i="3"/>
  <c r="N9" i="3"/>
  <c r="F3" i="3"/>
  <c r="F4" i="3"/>
  <c r="F5" i="3"/>
  <c r="M5" i="3"/>
  <c r="F10" i="3"/>
  <c r="F6" i="3"/>
  <c r="F8" i="3"/>
  <c r="F20" i="3"/>
  <c r="F22" i="3"/>
  <c r="F24" i="3"/>
  <c r="F25" i="3"/>
  <c r="F23" i="3"/>
  <c r="L30" i="3"/>
  <c r="F26" i="3"/>
  <c r="F21" i="3"/>
  <c r="F27" i="3"/>
  <c r="M27" i="3"/>
  <c r="F14" i="3"/>
  <c r="F15" i="3"/>
  <c r="F17" i="3"/>
  <c r="F11" i="3"/>
  <c r="F13" i="3"/>
  <c r="M6" i="3"/>
  <c r="F19" i="3"/>
  <c r="F12" i="3"/>
  <c r="F18" i="3"/>
  <c r="F16" i="3"/>
  <c r="D14" i="53"/>
  <c r="D14" i="52"/>
  <c r="D14" i="51"/>
  <c r="D14" i="50"/>
  <c r="D14" i="48"/>
  <c r="D14" i="47"/>
  <c r="D14" i="46"/>
  <c r="I26" i="44"/>
  <c r="D14" i="44"/>
  <c r="D14" i="43"/>
  <c r="D14" i="41"/>
  <c r="D14" i="35"/>
  <c r="D14" i="33"/>
  <c r="D14" i="31"/>
  <c r="D14" i="30"/>
  <c r="D14" i="29"/>
  <c r="D14" i="12"/>
  <c r="M50" i="3"/>
  <c r="M48" i="3"/>
  <c r="N45" i="3"/>
  <c r="M45" i="3"/>
  <c r="L45" i="3"/>
  <c r="N44" i="3"/>
  <c r="M44" i="3"/>
  <c r="L44" i="3"/>
  <c r="M43" i="3"/>
  <c r="M40" i="3"/>
  <c r="N38" i="3"/>
  <c r="M38" i="3"/>
  <c r="L37" i="3"/>
  <c r="N36" i="3"/>
  <c r="L36" i="3"/>
  <c r="K36" i="3"/>
  <c r="K35" i="3"/>
  <c r="M32" i="3"/>
  <c r="L32" i="3"/>
  <c r="K32" i="3"/>
  <c r="M29" i="3"/>
  <c r="L29" i="3"/>
  <c r="K29" i="3"/>
  <c r="M28" i="3"/>
  <c r="L28" i="3"/>
  <c r="K28" i="3"/>
  <c r="L15" i="3"/>
  <c r="L13" i="3"/>
  <c r="M7" i="3"/>
  <c r="M3" i="3"/>
  <c r="F26" i="29"/>
  <c r="I26" i="29" s="1"/>
  <c r="D14" i="14" l="1"/>
  <c r="D14" i="10"/>
  <c r="F24" i="50"/>
  <c r="I24" i="50" s="1"/>
  <c r="C7" i="51"/>
  <c r="C19" i="52"/>
  <c r="C27" i="12"/>
  <c r="C27" i="28"/>
  <c r="C27" i="32"/>
  <c r="C27" i="36"/>
  <c r="C27" i="40"/>
  <c r="C27" i="44"/>
  <c r="C27" i="48"/>
  <c r="C27" i="52"/>
  <c r="G43" i="3"/>
  <c r="D14" i="11"/>
  <c r="D14" i="16"/>
  <c r="D14" i="32"/>
  <c r="D14" i="40"/>
  <c r="G25" i="30"/>
  <c r="C7" i="32"/>
  <c r="C18" i="32"/>
  <c r="F20" i="34"/>
  <c r="I20" i="34" s="1"/>
  <c r="F19" i="41"/>
  <c r="I19" i="41" s="1"/>
  <c r="C27" i="24"/>
  <c r="C27" i="29"/>
  <c r="C27" i="37"/>
  <c r="C27" i="41"/>
  <c r="C27" i="45"/>
  <c r="C27" i="49"/>
  <c r="G50" i="3"/>
  <c r="G42" i="3"/>
  <c r="G34" i="3"/>
  <c r="G26" i="3"/>
  <c r="C14" i="28" s="1"/>
  <c r="C25" i="32"/>
  <c r="C27" i="26"/>
  <c r="C27" i="34"/>
  <c r="C27" i="38"/>
  <c r="D14" i="9"/>
  <c r="D14" i="13"/>
  <c r="D14" i="34"/>
  <c r="C21" i="30"/>
  <c r="D17" i="32"/>
  <c r="C6" i="32" s="1"/>
  <c r="F25" i="32"/>
  <c r="I25" i="32" s="1"/>
  <c r="E17" i="40"/>
  <c r="D7" i="40" s="1"/>
  <c r="C25" i="45"/>
  <c r="F22" i="51"/>
  <c r="I22" i="51" s="1"/>
  <c r="F25" i="52"/>
  <c r="I25" i="52" s="1"/>
  <c r="C27" i="9"/>
  <c r="C27" i="27"/>
  <c r="C27" i="43"/>
  <c r="C27" i="47"/>
  <c r="C27" i="51"/>
  <c r="C27" i="25"/>
  <c r="D14" i="24"/>
  <c r="C27" i="22"/>
  <c r="C27" i="20"/>
  <c r="C27" i="18"/>
  <c r="C27" i="16"/>
  <c r="C27" i="15"/>
  <c r="C27" i="14"/>
  <c r="C27" i="13"/>
  <c r="G20" i="44"/>
  <c r="G25" i="32"/>
  <c r="N50" i="3"/>
  <c r="L41" i="3"/>
  <c r="M41" i="3"/>
  <c r="K49" i="3"/>
  <c r="M33" i="3"/>
  <c r="L42" i="3"/>
  <c r="M49" i="3"/>
  <c r="K17" i="3"/>
  <c r="M42" i="3"/>
  <c r="F27" i="5"/>
  <c r="C27" i="5"/>
  <c r="H26" i="32"/>
  <c r="H22" i="51"/>
  <c r="C21" i="52"/>
  <c r="C26" i="52"/>
  <c r="D17" i="52"/>
  <c r="C6" i="52" s="1"/>
  <c r="C21" i="51"/>
  <c r="F26" i="51"/>
  <c r="I26" i="51" s="1"/>
  <c r="F27" i="51"/>
  <c r="I27" i="51" s="1"/>
  <c r="H19" i="51"/>
  <c r="F18" i="51"/>
  <c r="I18" i="51" s="1"/>
  <c r="C25" i="50"/>
  <c r="F25" i="50"/>
  <c r="I25" i="50" s="1"/>
  <c r="E17" i="50"/>
  <c r="D7" i="50" s="1"/>
  <c r="C26" i="50"/>
  <c r="C18" i="50"/>
  <c r="C7" i="50"/>
  <c r="C19" i="50"/>
  <c r="F20" i="50"/>
  <c r="I20" i="50" s="1"/>
  <c r="G20" i="50" s="1"/>
  <c r="C21" i="50"/>
  <c r="D14" i="49"/>
  <c r="C23" i="49"/>
  <c r="F26" i="49"/>
  <c r="I26" i="49" s="1"/>
  <c r="E17" i="48"/>
  <c r="D6" i="48" s="1"/>
  <c r="F21" i="48"/>
  <c r="I21" i="48" s="1"/>
  <c r="F24" i="48"/>
  <c r="I24" i="48" s="1"/>
  <c r="F26" i="47"/>
  <c r="I26" i="47" s="1"/>
  <c r="F27" i="47"/>
  <c r="I27" i="47" s="1"/>
  <c r="F18" i="47"/>
  <c r="H18" i="47" s="1"/>
  <c r="F24" i="46"/>
  <c r="F25" i="46"/>
  <c r="I25" i="46" s="1"/>
  <c r="E17" i="46"/>
  <c r="G21" i="46" s="1"/>
  <c r="C26" i="46"/>
  <c r="C19" i="46"/>
  <c r="F20" i="46"/>
  <c r="C21" i="46"/>
  <c r="F26" i="45"/>
  <c r="I26" i="45" s="1"/>
  <c r="D17" i="45"/>
  <c r="C6" i="45" s="1"/>
  <c r="F18" i="45"/>
  <c r="I18" i="45" s="1"/>
  <c r="F27" i="45"/>
  <c r="I27" i="45" s="1"/>
  <c r="C7" i="45"/>
  <c r="C19" i="45"/>
  <c r="D14" i="45"/>
  <c r="F19" i="45"/>
  <c r="I19" i="45" s="1"/>
  <c r="C21" i="45"/>
  <c r="F21" i="44"/>
  <c r="C23" i="44"/>
  <c r="F24" i="44"/>
  <c r="H24" i="44" s="1"/>
  <c r="H20" i="44"/>
  <c r="D17" i="44"/>
  <c r="C6" i="44" s="1"/>
  <c r="C25" i="44"/>
  <c r="F25" i="44"/>
  <c r="I25" i="44" s="1"/>
  <c r="G25" i="44" s="1"/>
  <c r="C26" i="44"/>
  <c r="C19" i="44"/>
  <c r="C25" i="43"/>
  <c r="D17" i="43"/>
  <c r="C6" i="43" s="1"/>
  <c r="D14" i="42"/>
  <c r="D17" i="42"/>
  <c r="C6" i="42" s="1"/>
  <c r="C21" i="42"/>
  <c r="F21" i="42"/>
  <c r="I21" i="42" s="1"/>
  <c r="C23" i="42"/>
  <c r="C21" i="41"/>
  <c r="F22" i="41"/>
  <c r="I22" i="41" s="1"/>
  <c r="C23" i="41"/>
  <c r="C25" i="41"/>
  <c r="D17" i="41"/>
  <c r="C6" i="41" s="1"/>
  <c r="F26" i="41"/>
  <c r="I26" i="41" s="1"/>
  <c r="F18" i="41"/>
  <c r="H18" i="41" s="1"/>
  <c r="C7" i="41"/>
  <c r="C19" i="41"/>
  <c r="C7" i="40"/>
  <c r="C18" i="40"/>
  <c r="F25" i="40"/>
  <c r="I25" i="40" s="1"/>
  <c r="C19" i="40"/>
  <c r="C26" i="40"/>
  <c r="F20" i="40"/>
  <c r="I20" i="40" s="1"/>
  <c r="G20" i="40" s="1"/>
  <c r="C21" i="40"/>
  <c r="F21" i="40"/>
  <c r="I21" i="40" s="1"/>
  <c r="G21" i="40" s="1"/>
  <c r="C23" i="40"/>
  <c r="D17" i="40"/>
  <c r="C6" i="40" s="1"/>
  <c r="F24" i="40"/>
  <c r="D14" i="37"/>
  <c r="F20" i="36"/>
  <c r="I20" i="36" s="1"/>
  <c r="C26" i="34"/>
  <c r="F19" i="33"/>
  <c r="H19" i="33" s="1"/>
  <c r="C20" i="33"/>
  <c r="F23" i="33"/>
  <c r="H23" i="33" s="1"/>
  <c r="F26" i="33"/>
  <c r="I26" i="33" s="1"/>
  <c r="C19" i="32"/>
  <c r="G26" i="32"/>
  <c r="F20" i="32"/>
  <c r="I20" i="32" s="1"/>
  <c r="G20" i="32" s="1"/>
  <c r="C21" i="32"/>
  <c r="C23" i="32"/>
  <c r="D6" i="32"/>
  <c r="F24" i="32"/>
  <c r="D6" i="30"/>
  <c r="C23" i="30"/>
  <c r="F24" i="30"/>
  <c r="I24" i="30" s="1"/>
  <c r="G24" i="30" s="1"/>
  <c r="C7" i="30"/>
  <c r="C18" i="30"/>
  <c r="C26" i="30"/>
  <c r="F20" i="30"/>
  <c r="I20" i="30" s="1"/>
  <c r="G20" i="30" s="1"/>
  <c r="D14" i="25"/>
  <c r="C21" i="16"/>
  <c r="D14" i="5"/>
  <c r="C25" i="6"/>
  <c r="D14" i="6"/>
  <c r="D14" i="4"/>
  <c r="C23" i="4"/>
  <c r="H26" i="40"/>
  <c r="I26" i="52"/>
  <c r="H26" i="50"/>
  <c r="I26" i="30"/>
  <c r="G26" i="30" s="1"/>
  <c r="H26" i="46"/>
  <c r="D14" i="39"/>
  <c r="C23" i="23"/>
  <c r="C21" i="34"/>
  <c r="C21" i="36"/>
  <c r="D17" i="38"/>
  <c r="C6" i="38" s="1"/>
  <c r="C23" i="38"/>
  <c r="D17" i="39"/>
  <c r="C6" i="39" s="1"/>
  <c r="C25" i="39"/>
  <c r="C22" i="48"/>
  <c r="F23" i="49"/>
  <c r="I23" i="49" s="1"/>
  <c r="F21" i="34"/>
  <c r="I21" i="34" s="1"/>
  <c r="F21" i="36"/>
  <c r="I21" i="36" s="1"/>
  <c r="G21" i="36" s="1"/>
  <c r="E17" i="38"/>
  <c r="G26" i="38" s="1"/>
  <c r="F24" i="38"/>
  <c r="I24" i="38" s="1"/>
  <c r="F18" i="39"/>
  <c r="F26" i="39"/>
  <c r="I26" i="39" s="1"/>
  <c r="C22" i="42"/>
  <c r="F23" i="43"/>
  <c r="I23" i="43" s="1"/>
  <c r="D17" i="48"/>
  <c r="C6" i="48" s="1"/>
  <c r="C23" i="48"/>
  <c r="D17" i="49"/>
  <c r="C6" i="49" s="1"/>
  <c r="C25" i="49"/>
  <c r="F21" i="52"/>
  <c r="F23" i="39"/>
  <c r="I23" i="39" s="1"/>
  <c r="C22" i="34"/>
  <c r="C22" i="36"/>
  <c r="C7" i="38"/>
  <c r="C7" i="39"/>
  <c r="D14" i="21"/>
  <c r="H18" i="49"/>
  <c r="C25" i="4"/>
  <c r="C19" i="29"/>
  <c r="F21" i="30"/>
  <c r="F21" i="32"/>
  <c r="D17" i="34"/>
  <c r="C6" i="34" s="1"/>
  <c r="C23" i="34"/>
  <c r="D17" i="36"/>
  <c r="C6" i="36" s="1"/>
  <c r="C23" i="36"/>
  <c r="F19" i="37"/>
  <c r="C19" i="38"/>
  <c r="F25" i="38"/>
  <c r="F19" i="39"/>
  <c r="F27" i="39"/>
  <c r="E17" i="42"/>
  <c r="D7" i="42" s="1"/>
  <c r="F24" i="42"/>
  <c r="F18" i="43"/>
  <c r="F26" i="43"/>
  <c r="C22" i="46"/>
  <c r="F23" i="47"/>
  <c r="C7" i="48"/>
  <c r="C18" i="48"/>
  <c r="C25" i="48"/>
  <c r="C7" i="49"/>
  <c r="C19" i="49"/>
  <c r="D17" i="17"/>
  <c r="C6" i="17" s="1"/>
  <c r="C21" i="17"/>
  <c r="C25" i="38"/>
  <c r="K34" i="3"/>
  <c r="K51" i="3"/>
  <c r="D14" i="27"/>
  <c r="D14" i="36"/>
  <c r="C22" i="30"/>
  <c r="C22" i="32"/>
  <c r="D17" i="33"/>
  <c r="C6" i="33" s="1"/>
  <c r="E17" i="34"/>
  <c r="G26" i="34" s="1"/>
  <c r="F24" i="34"/>
  <c r="E17" i="36"/>
  <c r="F24" i="36"/>
  <c r="C20" i="37"/>
  <c r="F20" i="38"/>
  <c r="C26" i="38"/>
  <c r="C21" i="39"/>
  <c r="C22" i="40"/>
  <c r="F23" i="41"/>
  <c r="C7" i="42"/>
  <c r="C18" i="42"/>
  <c r="C25" i="42"/>
  <c r="C7" i="43"/>
  <c r="C19" i="43"/>
  <c r="C21" i="44"/>
  <c r="F22" i="45"/>
  <c r="D17" i="46"/>
  <c r="C6" i="46" s="1"/>
  <c r="C23" i="46"/>
  <c r="D17" i="47"/>
  <c r="C6" i="47" s="1"/>
  <c r="C25" i="47"/>
  <c r="C19" i="48"/>
  <c r="F25" i="48"/>
  <c r="F19" i="49"/>
  <c r="F27" i="49"/>
  <c r="F21" i="50"/>
  <c r="C23" i="51"/>
  <c r="E17" i="52"/>
  <c r="G20" i="52" s="1"/>
  <c r="C23" i="52"/>
  <c r="D17" i="53"/>
  <c r="C6" i="53" s="1"/>
  <c r="L34" i="3"/>
  <c r="D14" i="38"/>
  <c r="H21" i="46"/>
  <c r="C7" i="34"/>
  <c r="C18" i="34"/>
  <c r="C25" i="34"/>
  <c r="C7" i="36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7" i="52"/>
  <c r="C18" i="52"/>
  <c r="F24" i="52"/>
  <c r="C21" i="53"/>
  <c r="C22" i="38"/>
  <c r="C18" i="38"/>
  <c r="C19" i="39"/>
  <c r="D14" i="23"/>
  <c r="H25" i="44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7" i="46"/>
  <c r="C18" i="46"/>
  <c r="C25" i="46"/>
  <c r="C7" i="47"/>
  <c r="C19" i="47"/>
  <c r="C21" i="48"/>
  <c r="F22" i="49"/>
  <c r="D17" i="50"/>
  <c r="C6" i="50" s="1"/>
  <c r="C23" i="50"/>
  <c r="D17" i="51"/>
  <c r="C6" i="51" s="1"/>
  <c r="C25" i="51"/>
  <c r="F18" i="52"/>
  <c r="C25" i="52"/>
  <c r="C7" i="53"/>
  <c r="C25" i="53"/>
  <c r="D14" i="19"/>
  <c r="G26" i="36"/>
  <c r="D6" i="44"/>
  <c r="G26" i="44"/>
  <c r="D6" i="50"/>
  <c r="G26" i="50"/>
  <c r="G24" i="50"/>
  <c r="C23" i="29"/>
  <c r="N7" i="3"/>
  <c r="C19" i="23"/>
  <c r="C7" i="23"/>
  <c r="M9" i="3"/>
  <c r="N10" i="3"/>
  <c r="C7" i="18"/>
  <c r="D14" i="18"/>
  <c r="L18" i="3"/>
  <c r="C24" i="13"/>
  <c r="C22" i="12"/>
  <c r="C22" i="10"/>
  <c r="C23" i="10"/>
  <c r="C25" i="10"/>
  <c r="D17" i="10"/>
  <c r="C6" i="10" s="1"/>
  <c r="C26" i="10"/>
  <c r="E17" i="10"/>
  <c r="C7" i="10"/>
  <c r="C18" i="10"/>
  <c r="C19" i="10"/>
  <c r="C22" i="9"/>
  <c r="K23" i="3"/>
  <c r="C19" i="7"/>
  <c r="D14" i="7"/>
  <c r="C21" i="5"/>
  <c r="C22" i="5"/>
  <c r="C23" i="5"/>
  <c r="C25" i="5"/>
  <c r="D17" i="5"/>
  <c r="C6" i="5" s="1"/>
  <c r="C26" i="5"/>
  <c r="E17" i="5"/>
  <c r="C7" i="5"/>
  <c r="C18" i="5"/>
  <c r="D17" i="4"/>
  <c r="C6" i="4" s="1"/>
  <c r="E17" i="4"/>
  <c r="C7" i="4"/>
  <c r="C19" i="4"/>
  <c r="C21" i="4"/>
  <c r="H22" i="47"/>
  <c r="I19" i="47"/>
  <c r="H27" i="51"/>
  <c r="H26" i="38"/>
  <c r="H25" i="52"/>
  <c r="H25" i="30"/>
  <c r="H25" i="32"/>
  <c r="H24" i="50"/>
  <c r="H22" i="43"/>
  <c r="H20" i="34"/>
  <c r="L35" i="3"/>
  <c r="N43" i="3"/>
  <c r="M51" i="3"/>
  <c r="N51" i="3"/>
  <c r="L47" i="3"/>
  <c r="M35" i="3"/>
  <c r="K31" i="3"/>
  <c r="M47" i="3"/>
  <c r="L31" i="3"/>
  <c r="N8" i="3"/>
  <c r="M30" i="3"/>
  <c r="M46" i="3"/>
  <c r="M4" i="3"/>
  <c r="K37" i="3"/>
  <c r="L40" i="3"/>
  <c r="N46" i="3"/>
  <c r="L48" i="3"/>
  <c r="N40" i="3"/>
  <c r="N48" i="3"/>
  <c r="N37" i="3"/>
  <c r="L39" i="3"/>
  <c r="K33" i="3"/>
  <c r="M39" i="3"/>
  <c r="N39" i="3"/>
  <c r="L16" i="3"/>
  <c r="M24" i="3"/>
  <c r="K30" i="3"/>
  <c r="L33" i="3"/>
  <c r="L46" i="3"/>
  <c r="H27" i="41"/>
  <c r="H26" i="42"/>
  <c r="H26" i="36"/>
  <c r="H20" i="52"/>
  <c r="H26" i="48"/>
  <c r="H26" i="34"/>
  <c r="H26" i="45"/>
  <c r="H25" i="40"/>
  <c r="H19" i="41"/>
  <c r="C25" i="26"/>
  <c r="D14" i="26"/>
  <c r="C25" i="23"/>
  <c r="E17" i="23"/>
  <c r="D6" i="23" s="1"/>
  <c r="D17" i="21"/>
  <c r="C6" i="21" s="1"/>
  <c r="E17" i="21"/>
  <c r="C7" i="21"/>
  <c r="C21" i="20"/>
  <c r="D14" i="20"/>
  <c r="C19" i="19"/>
  <c r="C25" i="19"/>
  <c r="D17" i="18"/>
  <c r="C6" i="18" s="1"/>
  <c r="E17" i="18"/>
  <c r="D6" i="18" s="1"/>
  <c r="C26" i="18"/>
  <c r="C7" i="29"/>
  <c r="E17" i="29"/>
  <c r="F19" i="29"/>
  <c r="C21" i="29"/>
  <c r="F21" i="29"/>
  <c r="H26" i="29"/>
  <c r="F23" i="29"/>
  <c r="C21" i="28"/>
  <c r="C23" i="28"/>
  <c r="C25" i="28"/>
  <c r="C23" i="27"/>
  <c r="D14" i="15"/>
  <c r="C25" i="15"/>
  <c r="C19" i="15"/>
  <c r="D17" i="14"/>
  <c r="C6" i="14" s="1"/>
  <c r="E17" i="14"/>
  <c r="C7" i="14"/>
  <c r="C26" i="14"/>
  <c r="G26" i="40"/>
  <c r="G26" i="48"/>
  <c r="E17" i="13"/>
  <c r="C19" i="13"/>
  <c r="C23" i="12"/>
  <c r="C25" i="12"/>
  <c r="D17" i="12"/>
  <c r="C6" i="12" s="1"/>
  <c r="C26" i="12"/>
  <c r="E17" i="12"/>
  <c r="C7" i="12"/>
  <c r="C18" i="12"/>
  <c r="C19" i="12"/>
  <c r="C23" i="9"/>
  <c r="C25" i="9"/>
  <c r="D17" i="9"/>
  <c r="C6" i="9" s="1"/>
  <c r="C7" i="9"/>
  <c r="E17" i="9"/>
  <c r="C18" i="9"/>
  <c r="C19" i="9"/>
  <c r="D17" i="8"/>
  <c r="C6" i="8" s="1"/>
  <c r="E17" i="8"/>
  <c r="C7" i="8"/>
  <c r="C19" i="8"/>
  <c r="C21" i="8"/>
  <c r="L14" i="3"/>
  <c r="C23" i="8"/>
  <c r="D14" i="8"/>
  <c r="C25" i="8"/>
  <c r="C21" i="7"/>
  <c r="C22" i="7"/>
  <c r="C23" i="7"/>
  <c r="C25" i="7"/>
  <c r="D17" i="7"/>
  <c r="C6" i="7" s="1"/>
  <c r="C26" i="7"/>
  <c r="K16" i="3"/>
  <c r="C7" i="7"/>
  <c r="E17" i="7"/>
  <c r="C18" i="7"/>
  <c r="D17" i="6"/>
  <c r="C6" i="6" s="1"/>
  <c r="E17" i="6"/>
  <c r="C7" i="6"/>
  <c r="C19" i="6"/>
  <c r="C21" i="6"/>
  <c r="C23" i="6"/>
  <c r="D17" i="28"/>
  <c r="C6" i="28" s="1"/>
  <c r="C7" i="28"/>
  <c r="E17" i="28"/>
  <c r="C25" i="27"/>
  <c r="D17" i="27"/>
  <c r="C6" i="27" s="1"/>
  <c r="C7" i="27"/>
  <c r="E17" i="27"/>
  <c r="C19" i="27"/>
  <c r="D17" i="26"/>
  <c r="C6" i="26" s="1"/>
  <c r="C7" i="26"/>
  <c r="E17" i="26"/>
  <c r="C19" i="26"/>
  <c r="C21" i="26"/>
  <c r="D17" i="25"/>
  <c r="C6" i="25" s="1"/>
  <c r="E17" i="25"/>
  <c r="C7" i="25"/>
  <c r="C19" i="25"/>
  <c r="C21" i="25"/>
  <c r="C23" i="25"/>
  <c r="D17" i="24"/>
  <c r="C6" i="24" s="1"/>
  <c r="E17" i="24"/>
  <c r="C7" i="24"/>
  <c r="C19" i="24"/>
  <c r="C21" i="24"/>
  <c r="C23" i="24"/>
  <c r="C25" i="24"/>
  <c r="D17" i="23"/>
  <c r="C6" i="23" s="1"/>
  <c r="C21" i="23"/>
  <c r="D17" i="22"/>
  <c r="C6" i="22" s="1"/>
  <c r="C7" i="22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 s="1"/>
  <c r="C26" i="20"/>
  <c r="C7" i="20"/>
  <c r="E17" i="20"/>
  <c r="C18" i="20"/>
  <c r="D17" i="19"/>
  <c r="C6" i="19" s="1"/>
  <c r="C7" i="19"/>
  <c r="E17" i="19"/>
  <c r="C21" i="19"/>
  <c r="C23" i="19"/>
  <c r="D7" i="18"/>
  <c r="C18" i="18"/>
  <c r="N6" i="3"/>
  <c r="C19" i="18"/>
  <c r="C21" i="18"/>
  <c r="C22" i="18"/>
  <c r="C23" i="18"/>
  <c r="C7" i="17"/>
  <c r="E17" i="17"/>
  <c r="C20" i="17"/>
  <c r="D14" i="17"/>
  <c r="C23" i="17"/>
  <c r="C25" i="17"/>
  <c r="C22" i="16"/>
  <c r="C23" i="16"/>
  <c r="C25" i="16"/>
  <c r="D17" i="16"/>
  <c r="C6" i="16" s="1"/>
  <c r="C26" i="16"/>
  <c r="C7" i="16"/>
  <c r="E17" i="16"/>
  <c r="C18" i="16"/>
  <c r="D17" i="15"/>
  <c r="C6" i="15" s="1"/>
  <c r="C7" i="15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20"/>
  <c r="F19" i="18"/>
  <c r="F19" i="12"/>
  <c r="F19" i="16"/>
  <c r="F19" i="19"/>
  <c r="F19" i="13"/>
  <c r="F21" i="20"/>
  <c r="F21" i="18"/>
  <c r="F21" i="12"/>
  <c r="F21" i="19"/>
  <c r="F21" i="16"/>
  <c r="F21" i="13"/>
  <c r="F21" i="17"/>
  <c r="F21" i="14"/>
  <c r="F23" i="19"/>
  <c r="F23" i="13"/>
  <c r="F23" i="14"/>
  <c r="F23" i="17"/>
  <c r="F23" i="20"/>
  <c r="F23" i="18"/>
  <c r="F23" i="12"/>
  <c r="F23" i="16"/>
  <c r="F25" i="14"/>
  <c r="F25" i="20"/>
  <c r="F25" i="18"/>
  <c r="F25" i="12"/>
  <c r="F25" i="16"/>
  <c r="F25" i="13"/>
  <c r="F25" i="19"/>
  <c r="F25" i="17"/>
  <c r="F27" i="16"/>
  <c r="F27" i="13"/>
  <c r="F27" i="19"/>
  <c r="F27" i="14"/>
  <c r="F27" i="17"/>
  <c r="F27" i="20"/>
  <c r="F27" i="18"/>
  <c r="F27" i="12"/>
  <c r="F20" i="8"/>
  <c r="F20" i="6"/>
  <c r="F20" i="9"/>
  <c r="F20" i="7"/>
  <c r="F19" i="27"/>
  <c r="F19" i="28"/>
  <c r="F19" i="26"/>
  <c r="F19" i="23"/>
  <c r="F19" i="22"/>
  <c r="F19" i="25"/>
  <c r="F19" i="24"/>
  <c r="F19" i="21"/>
  <c r="F21" i="28"/>
  <c r="F21" i="26"/>
  <c r="F21" i="27"/>
  <c r="F21" i="22"/>
  <c r="F21" i="25"/>
  <c r="F21" i="21"/>
  <c r="F21" i="24"/>
  <c r="F21" i="23"/>
  <c r="F23" i="27"/>
  <c r="F23" i="28"/>
  <c r="F23" i="26"/>
  <c r="F23" i="25"/>
  <c r="F23" i="24"/>
  <c r="F23" i="21"/>
  <c r="F23" i="23"/>
  <c r="F23" i="22"/>
  <c r="F25" i="28"/>
  <c r="F25" i="26"/>
  <c r="F25" i="27"/>
  <c r="F25" i="25"/>
  <c r="F25" i="23"/>
  <c r="F25" i="22"/>
  <c r="F25" i="21"/>
  <c r="F25" i="24"/>
  <c r="F27" i="27"/>
  <c r="F27" i="25"/>
  <c r="F27" i="28"/>
  <c r="F27" i="26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20"/>
  <c r="F18" i="18"/>
  <c r="F18" i="12"/>
  <c r="F18" i="16"/>
  <c r="F20" i="19"/>
  <c r="F20" i="13"/>
  <c r="F20" i="17"/>
  <c r="F22" i="16"/>
  <c r="F22" i="14"/>
  <c r="F22" i="20"/>
  <c r="F22" i="18"/>
  <c r="F22" i="12"/>
  <c r="F24" i="19"/>
  <c r="F24" i="17"/>
  <c r="F24" i="13"/>
  <c r="F26" i="20"/>
  <c r="F26" i="18"/>
  <c r="F26" i="12"/>
  <c r="F26" i="16"/>
  <c r="F26" i="14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 s="1"/>
  <c r="C7" i="1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F26" i="26"/>
  <c r="C20" i="4"/>
  <c r="C24" i="4"/>
  <c r="C20" i="6"/>
  <c r="C24" i="6"/>
  <c r="C20" i="8"/>
  <c r="C24" i="8"/>
  <c r="C7" i="13"/>
  <c r="D17" i="13"/>
  <c r="C6" i="13" s="1"/>
  <c r="C23" i="13"/>
  <c r="F20" i="15"/>
  <c r="C19" i="17"/>
  <c r="C24" i="17"/>
  <c r="F26" i="28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 s="1"/>
  <c r="F23" i="31"/>
  <c r="D17" i="35"/>
  <c r="C6" i="35" s="1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20" i="20"/>
  <c r="F24" i="20"/>
  <c r="F18" i="21"/>
  <c r="F22" i="21"/>
  <c r="F26" i="21"/>
  <c r="F20" i="22"/>
  <c r="F24" i="22"/>
  <c r="F18" i="23"/>
  <c r="F22" i="23"/>
  <c r="F26" i="23"/>
  <c r="F20" i="24"/>
  <c r="F24" i="24"/>
  <c r="F18" i="25"/>
  <c r="F22" i="25"/>
  <c r="F26" i="25"/>
  <c r="F20" i="26"/>
  <c r="F24" i="26"/>
  <c r="F18" i="27"/>
  <c r="F22" i="27"/>
  <c r="F26" i="27"/>
  <c r="F20" i="28"/>
  <c r="F24" i="28"/>
  <c r="F18" i="29"/>
  <c r="F22" i="29"/>
  <c r="C7" i="31"/>
  <c r="C19" i="31"/>
  <c r="C25" i="31"/>
  <c r="F22" i="33"/>
  <c r="C7" i="35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5"/>
  <c r="F24" i="25"/>
  <c r="F18" i="26"/>
  <c r="F22" i="26"/>
  <c r="F20" i="27"/>
  <c r="F24" i="27"/>
  <c r="F18" i="28"/>
  <c r="F22" i="28"/>
  <c r="F20" i="29"/>
  <c r="C25" i="29"/>
  <c r="F22" i="31"/>
  <c r="C7" i="33"/>
  <c r="C19" i="33"/>
  <c r="C25" i="33"/>
  <c r="F22" i="35"/>
  <c r="C7" i="37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I24" i="44" l="1"/>
  <c r="G24" i="44" s="1"/>
  <c r="D7" i="48"/>
  <c r="H26" i="49"/>
  <c r="G26" i="42"/>
  <c r="G21" i="34"/>
  <c r="G24" i="48"/>
  <c r="G24" i="38"/>
  <c r="D6" i="40"/>
  <c r="G25" i="40"/>
  <c r="G21" i="48"/>
  <c r="H21" i="40"/>
  <c r="H21" i="48"/>
  <c r="G26" i="46"/>
  <c r="G25" i="46"/>
  <c r="G25" i="50"/>
  <c r="H18" i="45"/>
  <c r="H20" i="32"/>
  <c r="H26" i="33"/>
  <c r="H24" i="38"/>
  <c r="H24" i="48"/>
  <c r="H27" i="47"/>
  <c r="H26" i="47"/>
  <c r="H26" i="41"/>
  <c r="H22" i="41"/>
  <c r="H20" i="30"/>
  <c r="H20" i="50"/>
  <c r="H18" i="51"/>
  <c r="H26" i="51"/>
  <c r="H25" i="50"/>
  <c r="I18" i="47"/>
  <c r="G18" i="47" s="1"/>
  <c r="D28" i="47" s="1"/>
  <c r="H45" i="3" s="1"/>
  <c r="I20" i="46"/>
  <c r="G20" i="46" s="1"/>
  <c r="H20" i="46"/>
  <c r="D7" i="46"/>
  <c r="D6" i="46"/>
  <c r="H25" i="46"/>
  <c r="I24" i="46"/>
  <c r="G24" i="46" s="1"/>
  <c r="H24" i="46"/>
  <c r="H19" i="45"/>
  <c r="H27" i="45"/>
  <c r="I21" i="44"/>
  <c r="G21" i="44" s="1"/>
  <c r="H21" i="44"/>
  <c r="H21" i="42"/>
  <c r="D6" i="42"/>
  <c r="I18" i="41"/>
  <c r="G18" i="41" s="1"/>
  <c r="D28" i="41" s="1"/>
  <c r="H39" i="3" s="1"/>
  <c r="I24" i="40"/>
  <c r="G24" i="40" s="1"/>
  <c r="H24" i="40"/>
  <c r="H20" i="40"/>
  <c r="H20" i="36"/>
  <c r="I23" i="33"/>
  <c r="G23" i="33" s="1"/>
  <c r="I19" i="33"/>
  <c r="G19" i="33" s="1"/>
  <c r="H24" i="32"/>
  <c r="I24" i="32"/>
  <c r="G24" i="32" s="1"/>
  <c r="H24" i="30"/>
  <c r="H21" i="36"/>
  <c r="H23" i="39"/>
  <c r="H23" i="49"/>
  <c r="H23" i="43"/>
  <c r="H21" i="34"/>
  <c r="I22" i="39"/>
  <c r="G22" i="39" s="1"/>
  <c r="H22" i="39"/>
  <c r="I23" i="47"/>
  <c r="G23" i="47" s="1"/>
  <c r="H23" i="47"/>
  <c r="I21" i="52"/>
  <c r="G21" i="52" s="1"/>
  <c r="H21" i="52"/>
  <c r="H26" i="39"/>
  <c r="I23" i="45"/>
  <c r="G23" i="45" s="1"/>
  <c r="H23" i="45"/>
  <c r="H20" i="38"/>
  <c r="I20" i="38"/>
  <c r="G20" i="38" s="1"/>
  <c r="I26" i="43"/>
  <c r="G26" i="43" s="1"/>
  <c r="H26" i="43"/>
  <c r="H19" i="37"/>
  <c r="I19" i="37"/>
  <c r="I21" i="30"/>
  <c r="G21" i="30" s="1"/>
  <c r="H21" i="30"/>
  <c r="I21" i="32"/>
  <c r="G21" i="32" s="1"/>
  <c r="H21" i="32"/>
  <c r="H22" i="49"/>
  <c r="I22" i="49"/>
  <c r="G22" i="49" s="1"/>
  <c r="I21" i="38"/>
  <c r="G21" i="38" s="1"/>
  <c r="H21" i="38"/>
  <c r="D7" i="52"/>
  <c r="D6" i="52"/>
  <c r="I18" i="39"/>
  <c r="G18" i="39" s="1"/>
  <c r="D28" i="39" s="1"/>
  <c r="H37" i="3" s="1"/>
  <c r="H18" i="39"/>
  <c r="H25" i="36"/>
  <c r="I25" i="36"/>
  <c r="G25" i="36" s="1"/>
  <c r="I20" i="48"/>
  <c r="G20" i="48" s="1"/>
  <c r="H20" i="48"/>
  <c r="H26" i="37"/>
  <c r="I26" i="37"/>
  <c r="G26" i="37" s="1"/>
  <c r="G26" i="52"/>
  <c r="I18" i="43"/>
  <c r="G18" i="43" s="1"/>
  <c r="D28" i="43" s="1"/>
  <c r="H41" i="3" s="1"/>
  <c r="H18" i="43"/>
  <c r="D7" i="38"/>
  <c r="D6" i="38"/>
  <c r="H24" i="52"/>
  <c r="I24" i="52"/>
  <c r="G24" i="52" s="1"/>
  <c r="H27" i="43"/>
  <c r="I27" i="43"/>
  <c r="G27" i="43" s="1"/>
  <c r="I21" i="50"/>
  <c r="G21" i="50" s="1"/>
  <c r="H21" i="50"/>
  <c r="I24" i="36"/>
  <c r="G24" i="36" s="1"/>
  <c r="H24" i="36"/>
  <c r="I24" i="42"/>
  <c r="G24" i="42" s="1"/>
  <c r="H24" i="42"/>
  <c r="H25" i="34"/>
  <c r="I25" i="34"/>
  <c r="G25" i="34" s="1"/>
  <c r="H19" i="43"/>
  <c r="I19" i="43"/>
  <c r="G19" i="43" s="1"/>
  <c r="I27" i="49"/>
  <c r="G27" i="49" s="1"/>
  <c r="H27" i="49"/>
  <c r="I22" i="45"/>
  <c r="G22" i="45" s="1"/>
  <c r="H22" i="45"/>
  <c r="D7" i="36"/>
  <c r="D6" i="36"/>
  <c r="G25" i="52"/>
  <c r="G21" i="42"/>
  <c r="H18" i="52"/>
  <c r="I18" i="52"/>
  <c r="G18" i="52" s="1"/>
  <c r="I20" i="42"/>
  <c r="G20" i="42" s="1"/>
  <c r="H20" i="42"/>
  <c r="I25" i="42"/>
  <c r="G25" i="42" s="1"/>
  <c r="H25" i="42"/>
  <c r="I19" i="49"/>
  <c r="G19" i="49" s="1"/>
  <c r="H19" i="49"/>
  <c r="H23" i="41"/>
  <c r="I23" i="41"/>
  <c r="G23" i="41" s="1"/>
  <c r="I24" i="34"/>
  <c r="G24" i="34" s="1"/>
  <c r="H24" i="34"/>
  <c r="H27" i="39"/>
  <c r="I27" i="39"/>
  <c r="G27" i="39" s="1"/>
  <c r="H25" i="38"/>
  <c r="I25" i="38"/>
  <c r="G25" i="38" s="1"/>
  <c r="H23" i="51"/>
  <c r="I23" i="51"/>
  <c r="G23" i="51" s="1"/>
  <c r="I25" i="48"/>
  <c r="G25" i="48" s="1"/>
  <c r="H25" i="48"/>
  <c r="D7" i="34"/>
  <c r="D6" i="34"/>
  <c r="G20" i="34"/>
  <c r="I19" i="39"/>
  <c r="G19" i="39" s="1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G26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 s="1"/>
  <c r="H27" i="44"/>
  <c r="D7" i="11"/>
  <c r="D6" i="11"/>
  <c r="I24" i="17"/>
  <c r="H24" i="17"/>
  <c r="I20" i="13"/>
  <c r="H20" i="13"/>
  <c r="I27" i="27"/>
  <c r="H27" i="27"/>
  <c r="H21" i="28"/>
  <c r="I21" i="28"/>
  <c r="I21" i="13"/>
  <c r="H21" i="13"/>
  <c r="I20" i="41"/>
  <c r="G20" i="41" s="1"/>
  <c r="H20" i="41"/>
  <c r="H18" i="36"/>
  <c r="I18" i="36"/>
  <c r="G18" i="36" s="1"/>
  <c r="D28" i="36" s="1"/>
  <c r="H34" i="3" s="1"/>
  <c r="I23" i="53"/>
  <c r="G23" i="53" s="1"/>
  <c r="H23" i="53"/>
  <c r="I23" i="52"/>
  <c r="G23" i="52" s="1"/>
  <c r="H23" i="52"/>
  <c r="H25" i="49"/>
  <c r="I25" i="49"/>
  <c r="G25" i="49" s="1"/>
  <c r="D7" i="47"/>
  <c r="G22" i="47"/>
  <c r="G27" i="47"/>
  <c r="G19" i="47"/>
  <c r="G26" i="47"/>
  <c r="D6" i="47"/>
  <c r="I23" i="44"/>
  <c r="G23" i="44" s="1"/>
  <c r="H23" i="44"/>
  <c r="H25" i="41"/>
  <c r="I25" i="41"/>
  <c r="G25" i="41" s="1"/>
  <c r="D7" i="39"/>
  <c r="G26" i="39"/>
  <c r="G23" i="39"/>
  <c r="D6" i="39"/>
  <c r="I23" i="34"/>
  <c r="G23" i="34" s="1"/>
  <c r="H23" i="34"/>
  <c r="I22" i="26"/>
  <c r="H22" i="26"/>
  <c r="I24" i="29"/>
  <c r="H24" i="29"/>
  <c r="I23" i="37"/>
  <c r="G23" i="37" s="1"/>
  <c r="H23" i="37"/>
  <c r="I25" i="37"/>
  <c r="G25" i="37" s="1"/>
  <c r="H25" i="37"/>
  <c r="I19" i="35"/>
  <c r="G19" i="35" s="1"/>
  <c r="H19" i="35"/>
  <c r="I20" i="33"/>
  <c r="G20" i="33" s="1"/>
  <c r="H20" i="33"/>
  <c r="H24" i="28"/>
  <c r="I24" i="28"/>
  <c r="I26" i="25"/>
  <c r="H26" i="25"/>
  <c r="I18" i="23"/>
  <c r="H18" i="23"/>
  <c r="I20" i="20"/>
  <c r="H20" i="20"/>
  <c r="I24" i="14"/>
  <c r="H24" i="14"/>
  <c r="I23" i="31"/>
  <c r="G23" i="31" s="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H23" i="20"/>
  <c r="I21" i="16"/>
  <c r="H21" i="16"/>
  <c r="I19" i="12"/>
  <c r="H19" i="12"/>
  <c r="I20" i="5"/>
  <c r="H20" i="5"/>
  <c r="I24" i="8"/>
  <c r="H24" i="8"/>
  <c r="I22" i="36"/>
  <c r="G22" i="36" s="1"/>
  <c r="H22" i="36"/>
  <c r="I21" i="47"/>
  <c r="G21" i="47" s="1"/>
  <c r="H21" i="47"/>
  <c r="I26" i="13"/>
  <c r="H26" i="13"/>
  <c r="I19" i="7"/>
  <c r="H19" i="7"/>
  <c r="I27" i="20"/>
  <c r="H27" i="20"/>
  <c r="I20" i="49"/>
  <c r="G20" i="49" s="1"/>
  <c r="H20" i="49"/>
  <c r="I22" i="44"/>
  <c r="G22" i="44" s="1"/>
  <c r="H22" i="44"/>
  <c r="H22" i="40"/>
  <c r="I22" i="40"/>
  <c r="G22" i="40" s="1"/>
  <c r="I22" i="34"/>
  <c r="G22" i="34" s="1"/>
  <c r="H22" i="34"/>
  <c r="I19" i="53"/>
  <c r="G19" i="53" s="1"/>
  <c r="H19" i="53"/>
  <c r="I19" i="52"/>
  <c r="G19" i="52" s="1"/>
  <c r="H19" i="52"/>
  <c r="I21" i="49"/>
  <c r="G21" i="49" s="1"/>
  <c r="H21" i="49"/>
  <c r="I27" i="46"/>
  <c r="G27" i="46" s="1"/>
  <c r="H27" i="46"/>
  <c r="I19" i="44"/>
  <c r="G19" i="44" s="1"/>
  <c r="H19" i="44"/>
  <c r="I21" i="41"/>
  <c r="G21" i="41" s="1"/>
  <c r="H21" i="41"/>
  <c r="I27" i="38"/>
  <c r="G27" i="38" s="1"/>
  <c r="H27" i="38"/>
  <c r="I19" i="34"/>
  <c r="G19" i="34" s="1"/>
  <c r="H19" i="34"/>
  <c r="I22" i="31"/>
  <c r="G22" i="31" s="1"/>
  <c r="H22" i="31"/>
  <c r="H18" i="26"/>
  <c r="I18" i="26"/>
  <c r="I18" i="33"/>
  <c r="G18" i="33" s="1"/>
  <c r="D28" i="33" s="1"/>
  <c r="H31" i="3" s="1"/>
  <c r="H18" i="33"/>
  <c r="I24" i="33"/>
  <c r="G24" i="33" s="1"/>
  <c r="H24" i="33"/>
  <c r="I22" i="33"/>
  <c r="G22" i="33" s="1"/>
  <c r="H22" i="33"/>
  <c r="I20" i="28"/>
  <c r="H20" i="28"/>
  <c r="I22" i="25"/>
  <c r="H22" i="25"/>
  <c r="H26" i="19"/>
  <c r="I26" i="19"/>
  <c r="I20" i="14"/>
  <c r="H20" i="14"/>
  <c r="I18" i="35"/>
  <c r="G18" i="35" s="1"/>
  <c r="D28" i="35" s="1"/>
  <c r="H33" i="3" s="1"/>
  <c r="H18" i="35"/>
  <c r="I20" i="35"/>
  <c r="G20" i="35" s="1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 s="1"/>
  <c r="H24" i="45"/>
  <c r="I27" i="34"/>
  <c r="G27" i="34" s="1"/>
  <c r="H27" i="34"/>
  <c r="H20" i="16"/>
  <c r="I20" i="16"/>
  <c r="H24" i="21"/>
  <c r="I24" i="21"/>
  <c r="I27" i="7"/>
  <c r="H27" i="7"/>
  <c r="I26" i="5"/>
  <c r="H26" i="5"/>
  <c r="H22" i="48"/>
  <c r="I22" i="48"/>
  <c r="G22" i="48" s="1"/>
  <c r="I18" i="40"/>
  <c r="G18" i="40" s="1"/>
  <c r="D28" i="40" s="1"/>
  <c r="H38" i="3" s="1"/>
  <c r="H18" i="40"/>
  <c r="H18" i="34"/>
  <c r="I18" i="34"/>
  <c r="G18" i="34" s="1"/>
  <c r="D28" i="34" s="1"/>
  <c r="H32" i="3" s="1"/>
  <c r="I25" i="51"/>
  <c r="G25" i="51" s="1"/>
  <c r="H25" i="51"/>
  <c r="D7" i="49"/>
  <c r="D6" i="49"/>
  <c r="G26" i="49"/>
  <c r="G18" i="49"/>
  <c r="D28" i="49" s="1"/>
  <c r="H47" i="3" s="1"/>
  <c r="G23" i="49"/>
  <c r="I23" i="46"/>
  <c r="G23" i="46" s="1"/>
  <c r="H23" i="46"/>
  <c r="I25" i="43"/>
  <c r="G25" i="43" s="1"/>
  <c r="H25" i="43"/>
  <c r="D7" i="41"/>
  <c r="D6" i="41"/>
  <c r="G22" i="41"/>
  <c r="G27" i="41"/>
  <c r="G19" i="41"/>
  <c r="G26" i="41"/>
  <c r="I23" i="38"/>
  <c r="G23" i="38" s="1"/>
  <c r="H23" i="38"/>
  <c r="I27" i="32"/>
  <c r="G27" i="32" s="1"/>
  <c r="H27" i="32"/>
  <c r="I24" i="25"/>
  <c r="H24" i="25"/>
  <c r="H27" i="31"/>
  <c r="I27" i="31"/>
  <c r="G27" i="31" s="1"/>
  <c r="D7" i="33"/>
  <c r="D6" i="33"/>
  <c r="G26" i="33"/>
  <c r="H26" i="27"/>
  <c r="I26" i="27"/>
  <c r="I18" i="25"/>
  <c r="H18" i="25"/>
  <c r="I24" i="22"/>
  <c r="H24" i="22"/>
  <c r="I22" i="19"/>
  <c r="H22" i="19"/>
  <c r="I24" i="12"/>
  <c r="H24" i="12"/>
  <c r="I27" i="33"/>
  <c r="G27" i="33" s="1"/>
  <c r="H27" i="33"/>
  <c r="I24" i="35"/>
  <c r="G24" i="35" s="1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H19" i="25"/>
  <c r="I20" i="6"/>
  <c r="H20" i="6"/>
  <c r="I27" i="19"/>
  <c r="H27" i="19"/>
  <c r="I25" i="18"/>
  <c r="H25" i="18"/>
  <c r="I23" i="14"/>
  <c r="H23" i="14"/>
  <c r="H21" i="12"/>
  <c r="I21" i="12"/>
  <c r="I19" i="20"/>
  <c r="H19" i="20"/>
  <c r="I18" i="4"/>
  <c r="H18" i="4"/>
  <c r="H24" i="5"/>
  <c r="I24" i="5"/>
  <c r="I18" i="53"/>
  <c r="G18" i="53" s="1"/>
  <c r="D28" i="53" s="1"/>
  <c r="H51" i="3" s="1"/>
  <c r="H18" i="53"/>
  <c r="I19" i="50"/>
  <c r="G19" i="50" s="1"/>
  <c r="H19" i="50"/>
  <c r="I20" i="27"/>
  <c r="H20" i="27"/>
  <c r="I26" i="35"/>
  <c r="G26" i="35" s="1"/>
  <c r="H26" i="35"/>
  <c r="I24" i="20"/>
  <c r="H24" i="20"/>
  <c r="I20" i="15"/>
  <c r="H20" i="15"/>
  <c r="I23" i="4"/>
  <c r="H23" i="4"/>
  <c r="I23" i="27"/>
  <c r="H23" i="27"/>
  <c r="I19" i="16"/>
  <c r="H19" i="16"/>
  <c r="I20" i="53"/>
  <c r="G20" i="53" s="1"/>
  <c r="H20" i="53"/>
  <c r="H18" i="44"/>
  <c r="I18" i="44"/>
  <c r="G18" i="44" s="1"/>
  <c r="D28" i="44" s="1"/>
  <c r="H42" i="3" s="1"/>
  <c r="I24" i="43"/>
  <c r="G24" i="43" s="1"/>
  <c r="H24" i="43"/>
  <c r="I24" i="39"/>
  <c r="G24" i="39" s="1"/>
  <c r="H24" i="39"/>
  <c r="H22" i="32"/>
  <c r="I22" i="32"/>
  <c r="G22" i="32" s="1"/>
  <c r="I21" i="51"/>
  <c r="G21" i="51" s="1"/>
  <c r="H21" i="51"/>
  <c r="I27" i="48"/>
  <c r="G27" i="48" s="1"/>
  <c r="H27" i="48"/>
  <c r="I19" i="46"/>
  <c r="G19" i="46" s="1"/>
  <c r="H19" i="46"/>
  <c r="I21" i="43"/>
  <c r="G21" i="43" s="1"/>
  <c r="H21" i="43"/>
  <c r="I27" i="40"/>
  <c r="G27" i="40" s="1"/>
  <c r="H27" i="40"/>
  <c r="I19" i="38"/>
  <c r="G19" i="38" s="1"/>
  <c r="H19" i="38"/>
  <c r="I23" i="32"/>
  <c r="G23" i="32" s="1"/>
  <c r="H23" i="32"/>
  <c r="I20" i="29"/>
  <c r="H20" i="29"/>
  <c r="H20" i="25"/>
  <c r="I20" i="25"/>
  <c r="I21" i="33"/>
  <c r="G21" i="33" s="1"/>
  <c r="H21" i="33"/>
  <c r="I26" i="31"/>
  <c r="G26" i="31" s="1"/>
  <c r="H26" i="31"/>
  <c r="I22" i="27"/>
  <c r="H22" i="27"/>
  <c r="I20" i="22"/>
  <c r="H20" i="22"/>
  <c r="H18" i="19"/>
  <c r="I18" i="19"/>
  <c r="I20" i="12"/>
  <c r="H20" i="12"/>
  <c r="D7" i="35"/>
  <c r="D6" i="35"/>
  <c r="I20" i="31"/>
  <c r="G20" i="31" s="1"/>
  <c r="H20" i="31"/>
  <c r="I20" i="23"/>
  <c r="H20" i="23"/>
  <c r="I26" i="8"/>
  <c r="H26" i="8"/>
  <c r="I26" i="12"/>
  <c r="H26" i="12"/>
  <c r="I22" i="20"/>
  <c r="H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21" i="25"/>
  <c r="H19" i="22"/>
  <c r="I19" i="22"/>
  <c r="H20" i="8"/>
  <c r="I20" i="8"/>
  <c r="I27" i="13"/>
  <c r="H27" i="13"/>
  <c r="I25" i="20"/>
  <c r="H25" i="20"/>
  <c r="I23" i="13"/>
  <c r="H23" i="13"/>
  <c r="I21" i="18"/>
  <c r="H21" i="18"/>
  <c r="I19" i="17"/>
  <c r="H19" i="17"/>
  <c r="I18" i="5"/>
  <c r="H18" i="5"/>
  <c r="H24" i="4"/>
  <c r="I24" i="4"/>
  <c r="I24" i="41"/>
  <c r="G24" i="41" s="1"/>
  <c r="H24" i="41"/>
  <c r="I21" i="39"/>
  <c r="G21" i="39" s="1"/>
  <c r="H21" i="39"/>
  <c r="I20" i="26"/>
  <c r="H20" i="26"/>
  <c r="H25" i="31"/>
  <c r="I25" i="31"/>
  <c r="G25" i="31" s="1"/>
  <c r="I26" i="17"/>
  <c r="H26" i="17"/>
  <c r="H26" i="11"/>
  <c r="I26" i="11"/>
  <c r="I22" i="9"/>
  <c r="H22" i="9"/>
  <c r="I19" i="27"/>
  <c r="H19" i="27"/>
  <c r="H25" i="13"/>
  <c r="I25" i="13"/>
  <c r="I24" i="53"/>
  <c r="G24" i="53" s="1"/>
  <c r="H24" i="53"/>
  <c r="I22" i="52"/>
  <c r="G22" i="52" s="1"/>
  <c r="H22" i="52"/>
  <c r="I24" i="51"/>
  <c r="G24" i="51" s="1"/>
  <c r="H24" i="51"/>
  <c r="I20" i="47"/>
  <c r="G20" i="47" s="1"/>
  <c r="H20" i="47"/>
  <c r="I20" i="39"/>
  <c r="G20" i="39" s="1"/>
  <c r="H20" i="39"/>
  <c r="H25" i="53"/>
  <c r="I25" i="53"/>
  <c r="G25" i="53" s="1"/>
  <c r="D7" i="51"/>
  <c r="G26" i="51"/>
  <c r="G18" i="51"/>
  <c r="D28" i="51" s="1"/>
  <c r="H49" i="3" s="1"/>
  <c r="D6" i="51"/>
  <c r="G22" i="51"/>
  <c r="G27" i="51"/>
  <c r="G19" i="51"/>
  <c r="I23" i="48"/>
  <c r="G23" i="48" s="1"/>
  <c r="H23" i="48"/>
  <c r="I25" i="45"/>
  <c r="G25" i="45" s="1"/>
  <c r="H25" i="45"/>
  <c r="D7" i="43"/>
  <c r="G23" i="43"/>
  <c r="D6" i="43"/>
  <c r="G22" i="43"/>
  <c r="I23" i="40"/>
  <c r="G23" i="40" s="1"/>
  <c r="H23" i="40"/>
  <c r="I27" i="36"/>
  <c r="G27" i="36" s="1"/>
  <c r="H27" i="36"/>
  <c r="I19" i="32"/>
  <c r="G19" i="32" s="1"/>
  <c r="H19" i="32"/>
  <c r="I22" i="35"/>
  <c r="G22" i="35" s="1"/>
  <c r="H22" i="35"/>
  <c r="I22" i="28"/>
  <c r="H22" i="28"/>
  <c r="I20" i="37"/>
  <c r="G20" i="37" s="1"/>
  <c r="H20" i="37"/>
  <c r="H25" i="33"/>
  <c r="I25" i="33"/>
  <c r="G25" i="33" s="1"/>
  <c r="H19" i="31"/>
  <c r="I19" i="31"/>
  <c r="G19" i="31" s="1"/>
  <c r="H18" i="27"/>
  <c r="I18" i="27"/>
  <c r="I24" i="24"/>
  <c r="H24" i="24"/>
  <c r="I26" i="21"/>
  <c r="H26" i="21"/>
  <c r="I24" i="18"/>
  <c r="H24" i="18"/>
  <c r="I24" i="10"/>
  <c r="H24" i="10"/>
  <c r="H21" i="35"/>
  <c r="I21" i="35"/>
  <c r="G21" i="35" s="1"/>
  <c r="I24" i="31"/>
  <c r="G24" i="31" s="1"/>
  <c r="H24" i="31"/>
  <c r="I26" i="28"/>
  <c r="H26" i="28"/>
  <c r="I26" i="26"/>
  <c r="H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H18" i="20"/>
  <c r="I22" i="6"/>
  <c r="H22" i="6"/>
  <c r="I25" i="4"/>
  <c r="H25" i="4"/>
  <c r="I18" i="7"/>
  <c r="H18" i="7"/>
  <c r="I25" i="6"/>
  <c r="H25" i="6"/>
  <c r="I21" i="8"/>
  <c r="H21" i="8"/>
  <c r="I27" i="26"/>
  <c r="H27" i="26"/>
  <c r="I25" i="25"/>
  <c r="H25" i="25"/>
  <c r="I23" i="25"/>
  <c r="H23" i="25"/>
  <c r="I21" i="22"/>
  <c r="H21" i="22"/>
  <c r="I19" i="23"/>
  <c r="H19" i="23"/>
  <c r="I27" i="16"/>
  <c r="H27" i="16"/>
  <c r="I25" i="14"/>
  <c r="H25" i="14"/>
  <c r="I23" i="19"/>
  <c r="H23" i="19"/>
  <c r="H21" i="20"/>
  <c r="I21" i="20"/>
  <c r="H19" i="14"/>
  <c r="I19" i="14"/>
  <c r="I18" i="10"/>
  <c r="H18" i="10"/>
  <c r="I22" i="4"/>
  <c r="H22" i="4"/>
  <c r="I24" i="49"/>
  <c r="G24" i="49" s="1"/>
  <c r="H24" i="49"/>
  <c r="H27" i="52"/>
  <c r="I27" i="52"/>
  <c r="G27" i="52" s="1"/>
  <c r="I19" i="30"/>
  <c r="G19" i="30" s="1"/>
  <c r="H19" i="30"/>
  <c r="H22" i="23"/>
  <c r="I22" i="23"/>
  <c r="I19" i="15"/>
  <c r="H19" i="15"/>
  <c r="H19" i="5"/>
  <c r="I19" i="5"/>
  <c r="I25" i="28"/>
  <c r="H25" i="28"/>
  <c r="H23" i="18"/>
  <c r="I23" i="18"/>
  <c r="I20" i="45"/>
  <c r="G20" i="45" s="1"/>
  <c r="H20" i="45"/>
  <c r="I18" i="48"/>
  <c r="G18" i="48" s="1"/>
  <c r="D28" i="48" s="1"/>
  <c r="H46" i="3" s="1"/>
  <c r="H18" i="48"/>
  <c r="I24" i="47"/>
  <c r="G24" i="47" s="1"/>
  <c r="H24" i="47"/>
  <c r="I20" i="51"/>
  <c r="G20" i="51" s="1"/>
  <c r="H20" i="51"/>
  <c r="I20" i="43"/>
  <c r="G20" i="43" s="1"/>
  <c r="H20" i="43"/>
  <c r="I18" i="32"/>
  <c r="G18" i="32" s="1"/>
  <c r="D28" i="32" s="1"/>
  <c r="H30" i="3" s="1"/>
  <c r="H18" i="32"/>
  <c r="I22" i="50"/>
  <c r="G22" i="50" s="1"/>
  <c r="H22" i="50"/>
  <c r="I22" i="46"/>
  <c r="G22" i="46" s="1"/>
  <c r="H22" i="46"/>
  <c r="I22" i="42"/>
  <c r="G22" i="42" s="1"/>
  <c r="H22" i="42"/>
  <c r="I22" i="38"/>
  <c r="G22" i="38" s="1"/>
  <c r="H22" i="38"/>
  <c r="H22" i="30"/>
  <c r="I22" i="30"/>
  <c r="G22" i="30" s="1"/>
  <c r="I26" i="53"/>
  <c r="G26" i="53" s="1"/>
  <c r="H26" i="53"/>
  <c r="I21" i="53"/>
  <c r="G21" i="53" s="1"/>
  <c r="H21" i="53"/>
  <c r="I27" i="50"/>
  <c r="G27" i="50" s="1"/>
  <c r="H27" i="50"/>
  <c r="I19" i="48"/>
  <c r="G19" i="48" s="1"/>
  <c r="H19" i="48"/>
  <c r="H21" i="45"/>
  <c r="I21" i="45"/>
  <c r="G21" i="45" s="1"/>
  <c r="I27" i="42"/>
  <c r="G27" i="42" s="1"/>
  <c r="H27" i="42"/>
  <c r="I19" i="40"/>
  <c r="G19" i="40" s="1"/>
  <c r="H19" i="40"/>
  <c r="I23" i="36"/>
  <c r="G23" i="36" s="1"/>
  <c r="H23" i="36"/>
  <c r="I27" i="30"/>
  <c r="G27" i="30" s="1"/>
  <c r="H27" i="30"/>
  <c r="I18" i="28"/>
  <c r="H18" i="28"/>
  <c r="I18" i="37"/>
  <c r="G18" i="37" s="1"/>
  <c r="D28" i="37" s="1"/>
  <c r="H35" i="3" s="1"/>
  <c r="H18" i="37"/>
  <c r="I24" i="37"/>
  <c r="G24" i="37" s="1"/>
  <c r="H24" i="37"/>
  <c r="I22" i="37"/>
  <c r="G22" i="37" s="1"/>
  <c r="H22" i="37"/>
  <c r="I22" i="29"/>
  <c r="H22" i="29"/>
  <c r="I20" i="24"/>
  <c r="H20" i="24"/>
  <c r="I22" i="21"/>
  <c r="H22" i="21"/>
  <c r="I20" i="18"/>
  <c r="H20" i="18"/>
  <c r="I20" i="10"/>
  <c r="H20" i="10"/>
  <c r="I18" i="31"/>
  <c r="G18" i="31" s="1"/>
  <c r="D28" i="31" s="1"/>
  <c r="H29" i="3" s="1"/>
  <c r="H18" i="31"/>
  <c r="I25" i="35"/>
  <c r="G25" i="35" s="1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H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7" i="28"/>
  <c r="H27" i="28"/>
  <c r="I25" i="27"/>
  <c r="H25" i="27"/>
  <c r="H23" i="26"/>
  <c r="I23" i="26"/>
  <c r="H21" i="27"/>
  <c r="I21" i="27"/>
  <c r="I19" i="26"/>
  <c r="H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 s="1"/>
  <c r="H27" i="53"/>
  <c r="I19" i="42"/>
  <c r="G19" i="42" s="1"/>
  <c r="H19" i="42"/>
  <c r="H21" i="37"/>
  <c r="I21" i="37"/>
  <c r="G21" i="37" s="1"/>
  <c r="I23" i="7"/>
  <c r="H23" i="7"/>
  <c r="I24" i="6"/>
  <c r="H24" i="6"/>
  <c r="I18" i="50"/>
  <c r="G18" i="50" s="1"/>
  <c r="D28" i="50" s="1"/>
  <c r="H48" i="3" s="1"/>
  <c r="H18" i="50"/>
  <c r="I18" i="46"/>
  <c r="G18" i="46" s="1"/>
  <c r="D28" i="46" s="1"/>
  <c r="H44" i="3" s="1"/>
  <c r="H18" i="46"/>
  <c r="I18" i="42"/>
  <c r="G18" i="42" s="1"/>
  <c r="D28" i="42" s="1"/>
  <c r="H40" i="3" s="1"/>
  <c r="H18" i="42"/>
  <c r="I18" i="38"/>
  <c r="G18" i="38" s="1"/>
  <c r="D28" i="38" s="1"/>
  <c r="H36" i="3" s="1"/>
  <c r="H18" i="38"/>
  <c r="I18" i="30"/>
  <c r="G18" i="30" s="1"/>
  <c r="D28" i="30" s="1"/>
  <c r="H28" i="3" s="1"/>
  <c r="H18" i="30"/>
  <c r="H22" i="53"/>
  <c r="I22" i="53"/>
  <c r="G22" i="53" s="1"/>
  <c r="D7" i="53"/>
  <c r="D6" i="53"/>
  <c r="I23" i="50"/>
  <c r="G23" i="50" s="1"/>
  <c r="H23" i="50"/>
  <c r="I25" i="47"/>
  <c r="G25" i="47" s="1"/>
  <c r="H25" i="47"/>
  <c r="D7" i="45"/>
  <c r="G26" i="45"/>
  <c r="G18" i="45"/>
  <c r="D28" i="45" s="1"/>
  <c r="H43" i="3" s="1"/>
  <c r="D6" i="45"/>
  <c r="G19" i="45"/>
  <c r="G27" i="45"/>
  <c r="I23" i="42"/>
  <c r="G23" i="42" s="1"/>
  <c r="H23" i="42"/>
  <c r="I25" i="39"/>
  <c r="G25" i="39" s="1"/>
  <c r="H25" i="39"/>
  <c r="I19" i="36"/>
  <c r="G19" i="36" s="1"/>
  <c r="H19" i="36"/>
  <c r="H23" i="30"/>
  <c r="I23" i="30"/>
  <c r="G23" i="30" s="1"/>
  <c r="I24" i="27"/>
  <c r="H24" i="27"/>
  <c r="I27" i="35"/>
  <c r="G27" i="35" s="1"/>
  <c r="H27" i="35"/>
  <c r="I25" i="29"/>
  <c r="H25" i="29"/>
  <c r="D7" i="37"/>
  <c r="D6" i="37"/>
  <c r="G19" i="37"/>
  <c r="I18" i="29"/>
  <c r="H18" i="29"/>
  <c r="I24" i="26"/>
  <c r="H24" i="26"/>
  <c r="I26" i="23"/>
  <c r="H26" i="23"/>
  <c r="I18" i="21"/>
  <c r="H18" i="21"/>
  <c r="I24" i="16"/>
  <c r="H24" i="16"/>
  <c r="I27" i="37"/>
  <c r="G27" i="37" s="1"/>
  <c r="H27" i="37"/>
  <c r="H27" i="29"/>
  <c r="I27" i="29"/>
  <c r="H23" i="35"/>
  <c r="I23" i="35"/>
  <c r="G23" i="35" s="1"/>
  <c r="I21" i="31"/>
  <c r="G21" i="31" s="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H27" i="25"/>
  <c r="I25" i="26"/>
  <c r="H25" i="26"/>
  <c r="I23" i="28"/>
  <c r="H23" i="28"/>
  <c r="I21" i="26"/>
  <c r="H21" i="26"/>
  <c r="I19" i="28"/>
  <c r="H19" i="28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24" i="17" l="1"/>
  <c r="G22" i="15"/>
  <c r="G27" i="5"/>
  <c r="G18" i="5"/>
  <c r="G19" i="26"/>
  <c r="G24" i="28"/>
  <c r="G23" i="29"/>
  <c r="G25" i="16"/>
  <c r="G26" i="18"/>
  <c r="G24" i="21"/>
  <c r="G26" i="15"/>
  <c r="G24" i="12"/>
  <c r="G27" i="12"/>
  <c r="G27" i="28"/>
  <c r="G24" i="11"/>
  <c r="G24" i="22"/>
  <c r="G20" i="12"/>
  <c r="G20" i="15"/>
  <c r="G24" i="7"/>
  <c r="G21" i="7"/>
  <c r="G27" i="21"/>
  <c r="G19" i="12"/>
  <c r="G18" i="9"/>
  <c r="G18" i="24"/>
  <c r="G18" i="25"/>
  <c r="G22" i="8"/>
  <c r="G21" i="14"/>
  <c r="G21" i="13"/>
  <c r="G23" i="16"/>
  <c r="G23" i="7"/>
  <c r="G21" i="28"/>
  <c r="G21" i="29"/>
  <c r="G21" i="11"/>
  <c r="G22" i="23"/>
  <c r="G26" i="11"/>
  <c r="G25" i="8"/>
  <c r="G20" i="16"/>
  <c r="G27" i="14"/>
  <c r="G27" i="6"/>
  <c r="G20" i="24"/>
  <c r="G26" i="17"/>
  <c r="G27" i="15"/>
  <c r="G22" i="26"/>
  <c r="G27" i="16"/>
  <c r="G22" i="14"/>
  <c r="G19" i="27"/>
  <c r="G23" i="13"/>
  <c r="G26" i="12"/>
  <c r="G22" i="7"/>
  <c r="G18" i="26"/>
  <c r="G21" i="26"/>
  <c r="G24" i="16"/>
  <c r="G20" i="18"/>
  <c r="G19" i="15"/>
  <c r="G20" i="26"/>
  <c r="G24" i="25"/>
  <c r="G25" i="12"/>
  <c r="G21" i="24"/>
  <c r="G20" i="19"/>
  <c r="G22" i="24"/>
  <c r="D28" i="52"/>
  <c r="H50" i="3" s="1"/>
  <c r="H28" i="52"/>
  <c r="G20" i="27"/>
  <c r="G21" i="27"/>
  <c r="G26" i="27"/>
  <c r="G19" i="28"/>
  <c r="G23" i="28"/>
  <c r="G22" i="28"/>
  <c r="G27" i="27"/>
  <c r="G23" i="25"/>
  <c r="G27" i="25"/>
  <c r="G25" i="25"/>
  <c r="G26" i="25"/>
  <c r="G20" i="25"/>
  <c r="G22" i="25"/>
  <c r="G26" i="23"/>
  <c r="G27" i="23"/>
  <c r="G19" i="23"/>
  <c r="G24" i="23"/>
  <c r="G20" i="23"/>
  <c r="G21" i="22"/>
  <c r="G23" i="22"/>
  <c r="G25" i="21"/>
  <c r="G21" i="21"/>
  <c r="G22" i="20"/>
  <c r="G19" i="20"/>
  <c r="G27" i="20"/>
  <c r="G20" i="20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8"/>
  <c r="G26" i="28"/>
  <c r="G20" i="28"/>
  <c r="G18" i="28"/>
  <c r="G18" i="27"/>
  <c r="G22" i="27"/>
  <c r="G24" i="27"/>
  <c r="G25" i="27"/>
  <c r="G23" i="27"/>
  <c r="G25" i="26"/>
  <c r="G27" i="26"/>
  <c r="G24" i="26"/>
  <c r="G26" i="26"/>
  <c r="G23" i="26"/>
  <c r="G19" i="25"/>
  <c r="G21" i="25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20"/>
  <c r="G21" i="20"/>
  <c r="G18" i="20"/>
  <c r="G25" i="20"/>
  <c r="G24" i="20"/>
  <c r="G23" i="20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35"/>
  <c r="H28" i="31"/>
  <c r="H28" i="44"/>
  <c r="H28" i="41"/>
  <c r="H28" i="49"/>
  <c r="H28" i="40"/>
  <c r="H28" i="30"/>
  <c r="H28" i="38"/>
  <c r="H28" i="50"/>
  <c r="H28" i="42"/>
  <c r="H28" i="43"/>
  <c r="H28" i="51"/>
  <c r="H28" i="36"/>
  <c r="H28" i="53"/>
  <c r="H28" i="46"/>
  <c r="H28" i="32"/>
  <c r="H28" i="48"/>
  <c r="H28" i="33"/>
  <c r="H28" i="34"/>
  <c r="H28" i="39"/>
  <c r="H28" i="47"/>
  <c r="H28" i="45"/>
  <c r="H28" i="37"/>
  <c r="D29" i="52" l="1"/>
  <c r="I50" i="3" s="1"/>
  <c r="H28" i="7"/>
  <c r="D28" i="27"/>
  <c r="H25" i="3" s="1"/>
  <c r="D28" i="29"/>
  <c r="H27" i="3" s="1"/>
  <c r="D28" i="28"/>
  <c r="D28" i="26"/>
  <c r="D28" i="25"/>
  <c r="D28" i="24"/>
  <c r="D28" i="23"/>
  <c r="D28" i="22"/>
  <c r="D28" i="21"/>
  <c r="D28" i="20"/>
  <c r="D28" i="19"/>
  <c r="D28" i="16"/>
  <c r="D28" i="15"/>
  <c r="D28" i="14"/>
  <c r="D28" i="13"/>
  <c r="D28" i="12"/>
  <c r="D28" i="11"/>
  <c r="D28" i="10"/>
  <c r="D28" i="9"/>
  <c r="H7" i="3" s="1"/>
  <c r="L7" i="3" s="1"/>
  <c r="D28" i="8"/>
  <c r="H6" i="3" s="1"/>
  <c r="L6" i="3" s="1"/>
  <c r="D28" i="7"/>
  <c r="D28" i="6"/>
  <c r="D28" i="5"/>
  <c r="H3" i="3" s="1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32"/>
  <c r="I30" i="3" s="1"/>
  <c r="D29" i="51"/>
  <c r="I49" i="3" s="1"/>
  <c r="D29" i="40"/>
  <c r="I38" i="3" s="1"/>
  <c r="D29" i="33"/>
  <c r="I31" i="3" s="1"/>
  <c r="D29" i="44"/>
  <c r="I42" i="3" s="1"/>
  <c r="D29" i="46"/>
  <c r="I44" i="3" s="1"/>
  <c r="D29" i="35"/>
  <c r="I33" i="3" s="1"/>
  <c r="D29" i="43"/>
  <c r="I41" i="3" s="1"/>
  <c r="D29" i="38"/>
  <c r="I36" i="3" s="1"/>
  <c r="D29" i="49"/>
  <c r="I47" i="3" s="1"/>
  <c r="D29" i="31"/>
  <c r="I29" i="3" s="1"/>
  <c r="D29" i="39"/>
  <c r="I37" i="3" s="1"/>
  <c r="D29" i="37"/>
  <c r="I35" i="3" s="1"/>
  <c r="D29" i="42"/>
  <c r="I40" i="3" s="1"/>
  <c r="D29" i="48"/>
  <c r="I46" i="3" s="1"/>
  <c r="D29" i="36"/>
  <c r="I34" i="3" s="1"/>
  <c r="D29" i="50"/>
  <c r="I48" i="3" s="1"/>
  <c r="D29" i="30"/>
  <c r="I28" i="3" s="1"/>
  <c r="D29" i="41"/>
  <c r="I39" i="3" s="1"/>
  <c r="D29" i="47"/>
  <c r="I45" i="3" s="1"/>
  <c r="D29" i="53"/>
  <c r="I51" i="3" s="1"/>
  <c r="D29" i="34"/>
  <c r="I32" i="3" s="1"/>
  <c r="D29" i="45"/>
  <c r="I43" i="3" s="1"/>
  <c r="D29" i="20" l="1"/>
  <c r="I18" i="3" s="1"/>
  <c r="H18" i="3"/>
  <c r="M18" i="3" s="1"/>
  <c r="K46" i="3"/>
  <c r="M22" i="3"/>
  <c r="K47" i="3"/>
  <c r="H23" i="3"/>
  <c r="M23" i="3" s="1"/>
  <c r="D29" i="26"/>
  <c r="I24" i="3" s="1"/>
  <c r="H24" i="3"/>
  <c r="D29" i="13"/>
  <c r="I11" i="3" s="1"/>
  <c r="H11" i="3"/>
  <c r="L11" i="3" s="1"/>
  <c r="L3" i="3"/>
  <c r="H26" i="3"/>
  <c r="D29" i="17"/>
  <c r="I15" i="3" s="1"/>
  <c r="H15" i="3"/>
  <c r="M15" i="3" s="1"/>
  <c r="D29" i="14"/>
  <c r="I12" i="3" s="1"/>
  <c r="H12" i="3"/>
  <c r="D29" i="23"/>
  <c r="I21" i="3" s="1"/>
  <c r="H21" i="3"/>
  <c r="M21" i="3" s="1"/>
  <c r="D29" i="18"/>
  <c r="I16" i="3" s="1"/>
  <c r="H16" i="3"/>
  <c r="M16" i="3" s="1"/>
  <c r="D29" i="15"/>
  <c r="I13" i="3" s="1"/>
  <c r="H13" i="3"/>
  <c r="M13" i="3" s="1"/>
  <c r="K44" i="3"/>
  <c r="H20" i="3"/>
  <c r="M20" i="3" s="1"/>
  <c r="D29" i="16"/>
  <c r="I14" i="3" s="1"/>
  <c r="H14" i="3"/>
  <c r="M14" i="3" s="1"/>
  <c r="K43" i="3"/>
  <c r="H19" i="3"/>
  <c r="M19" i="3" s="1"/>
  <c r="D29" i="19"/>
  <c r="I17" i="3" s="1"/>
  <c r="H17" i="3"/>
  <c r="M17" i="3" s="1"/>
  <c r="D29" i="12"/>
  <c r="I10" i="3" s="1"/>
  <c r="H10" i="3"/>
  <c r="L10" i="3" s="1"/>
  <c r="D29" i="10"/>
  <c r="I8" i="3" s="1"/>
  <c r="H8" i="3"/>
  <c r="L8" i="3" s="1"/>
  <c r="D29" i="11"/>
  <c r="I9" i="3" s="1"/>
  <c r="H9" i="3"/>
  <c r="L9" i="3" s="1"/>
  <c r="D29" i="7"/>
  <c r="I5" i="3" s="1"/>
  <c r="H5" i="3"/>
  <c r="L5" i="3" s="1"/>
  <c r="D29" i="4"/>
  <c r="I2" i="3" s="1"/>
  <c r="H2" i="3"/>
  <c r="N2" i="3" s="1"/>
  <c r="M25" i="3"/>
  <c r="H4" i="3"/>
  <c r="N4" i="3" s="1"/>
  <c r="D29" i="29"/>
  <c r="I27" i="3" s="1"/>
  <c r="N20" i="3"/>
  <c r="N31" i="3"/>
  <c r="N22" i="3"/>
  <c r="N33" i="3"/>
  <c r="N28" i="3"/>
  <c r="N25" i="3"/>
  <c r="N30" i="3"/>
  <c r="N23" i="3"/>
  <c r="N13" i="3"/>
  <c r="L24" i="3"/>
  <c r="L50" i="3"/>
  <c r="L27" i="3"/>
  <c r="L51" i="3"/>
  <c r="L23" i="3"/>
  <c r="L49" i="3"/>
  <c r="N18" i="3"/>
  <c r="D29" i="5"/>
  <c r="I3" i="3" s="1"/>
  <c r="D29" i="24"/>
  <c r="I22" i="3" s="1"/>
  <c r="D29" i="27"/>
  <c r="I25" i="3" s="1"/>
  <c r="K15" i="3"/>
  <c r="K48" i="3"/>
  <c r="N21" i="3"/>
  <c r="D29" i="28"/>
  <c r="I26" i="3" s="1"/>
  <c r="D29" i="25"/>
  <c r="I23" i="3" s="1"/>
  <c r="D29" i="6"/>
  <c r="I4" i="3" s="1"/>
  <c r="K14" i="3"/>
  <c r="N19" i="3"/>
  <c r="K13" i="3"/>
  <c r="K8" i="3"/>
  <c r="D29" i="9"/>
  <c r="I7" i="3" s="1"/>
  <c r="D29" i="8"/>
  <c r="I6" i="3" s="1"/>
  <c r="K12" i="3"/>
  <c r="L22" i="3"/>
  <c r="K22" i="3"/>
  <c r="L20" i="3"/>
  <c r="K20" i="3"/>
  <c r="L26" i="3"/>
  <c r="K26" i="3"/>
  <c r="L19" i="3"/>
  <c r="L25" i="3"/>
  <c r="K25" i="3"/>
  <c r="D29" i="22"/>
  <c r="I20" i="3" s="1"/>
  <c r="L21" i="3"/>
  <c r="K21" i="3"/>
  <c r="D29" i="21"/>
  <c r="I19" i="3" s="1"/>
  <c r="K11" i="3"/>
  <c r="K2" i="3"/>
  <c r="K3" i="3"/>
  <c r="N17" i="3"/>
  <c r="N14" i="3"/>
  <c r="N15" i="3"/>
  <c r="L12" i="3" l="1"/>
  <c r="M12" i="3"/>
  <c r="L4" i="3"/>
  <c r="L2" i="3"/>
  <c r="N24" i="3"/>
  <c r="K24" i="3"/>
  <c r="N27" i="3"/>
  <c r="K27" i="3"/>
  <c r="K5" i="3"/>
  <c r="K19" i="3"/>
  <c r="K45" i="3"/>
  <c r="K6" i="3"/>
  <c r="K40" i="3"/>
  <c r="N16" i="3"/>
  <c r="N29" i="3"/>
  <c r="N12" i="3"/>
  <c r="N32" i="3"/>
  <c r="N5" i="3"/>
  <c r="N34" i="3"/>
  <c r="K4" i="3"/>
  <c r="K41" i="3"/>
  <c r="M2" i="3"/>
  <c r="M37" i="3"/>
  <c r="N11" i="3"/>
  <c r="N26" i="3"/>
  <c r="K9" i="3"/>
  <c r="K38" i="3"/>
  <c r="M8" i="3"/>
  <c r="M36" i="3"/>
  <c r="K10" i="3"/>
  <c r="K39" i="3"/>
  <c r="K7" i="3"/>
  <c r="K42" i="3"/>
  <c r="N3" i="3"/>
  <c r="N35" i="3"/>
  <c r="G14" i="3" l="1"/>
  <c r="C14" i="16" s="1"/>
  <c r="G6" i="3"/>
  <c r="C14" i="8" s="1"/>
  <c r="G18" i="3"/>
  <c r="C14" i="20" s="1"/>
  <c r="G22" i="3"/>
  <c r="C14" i="24" s="1"/>
  <c r="G20" i="3"/>
  <c r="C14" i="22" s="1"/>
  <c r="G4" i="3"/>
  <c r="C14" i="6" s="1"/>
  <c r="G13" i="3"/>
  <c r="C14" i="15" s="1"/>
  <c r="G16" i="3"/>
  <c r="C14" i="18" s="1"/>
  <c r="G12" i="3"/>
  <c r="C14" i="14" s="1"/>
  <c r="G15" i="3"/>
  <c r="C14" i="17" s="1"/>
  <c r="G19" i="3"/>
  <c r="C14" i="21" s="1"/>
  <c r="G17" i="3"/>
  <c r="C14" i="19" s="1"/>
  <c r="G21" i="3"/>
  <c r="C14" i="23" s="1"/>
  <c r="G23" i="3"/>
  <c r="C14" i="25" s="1"/>
  <c r="G7" i="3"/>
  <c r="C14" i="9" s="1"/>
  <c r="G11" i="3"/>
  <c r="C14" i="13" s="1"/>
  <c r="G5" i="3"/>
  <c r="C14" i="7" s="1"/>
  <c r="G8" i="3"/>
  <c r="C14" i="10" s="1"/>
  <c r="G10" i="3"/>
  <c r="C14" i="12" s="1"/>
  <c r="G9" i="3"/>
  <c r="C14" i="11" s="1"/>
  <c r="G2" i="3"/>
  <c r="C14" i="4" s="1"/>
  <c r="G3" i="3"/>
  <c r="C14" i="5" s="1"/>
  <c r="C14" i="44"/>
  <c r="C14" i="33"/>
  <c r="C14" i="34"/>
  <c r="C14" i="45"/>
  <c r="C14" i="31"/>
  <c r="C14" i="39"/>
  <c r="C14" i="52"/>
  <c r="C14" i="51"/>
  <c r="C14" i="38"/>
  <c r="C14" i="42"/>
  <c r="C14" i="53"/>
  <c r="C14" i="43"/>
  <c r="C14" i="50" l="1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<sst xmlns="http://schemas.openxmlformats.org/spreadsheetml/2006/main" count="1385" uniqueCount="140">
  <si>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</si>
  <si>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</si>
  <si>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</si>
  <si>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</si>
  <si>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</si>
  <si>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</si>
  <si>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</si>
  <si>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</si>
  <si>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</si>
  <si>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</si>
  <si>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</si>
  <si>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</si>
  <si>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</si>
  <si>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</si>
  <si>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</si>
  <si>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</si>
  <si>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</si>
  <si>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</si>
  <si>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</si>
  <si>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</si>
  <si>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</si>
  <si>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</si>
  <si>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</si>
  <si>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</si>
  <si>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</si>
  <si>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</si>
  <si>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</si>
  <si>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</si>
  <si>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</si>
  <si>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</si>
  <si>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</si>
  <si>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</si>
  <si>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</si>
  <si>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</si>
  <si>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</si>
  <si>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</si>
  <si>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</si>
  <si>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</si>
  <si>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</si>
  <si>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</si>
  <si>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</si>
  <si>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</si>
  <si>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</si>
  <si>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</si>
  <si>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</si>
  <si>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</si>
  <si>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</si>
  <si>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</si>
  <si>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</si>
  <si>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</si>
  <si>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</si>
  <si>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</si>
  <si>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</si>
  <si>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</si>
  <si>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</si>
  <si>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</si>
  <si>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</si>
  <si>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</si>
  <si>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</si>
  <si>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</si>
  <si>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</si>
  <si>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</si>
  <si>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</si>
  <si>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</si>
  <si>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</si>
  <si>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</si>
  <si>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</si>
  <si>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</si>
  <si>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</si>
  <si>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</si>
  <si>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</si>
  <si>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</si>
  <si>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</si>
  <si>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</si>
  <si>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</si>
  <si>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</si>
  <si>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</si>
  <si>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</si>
  <si>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</si>
  <si>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</si>
  <si>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</si>
  <si>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</si>
  <si>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</si>
  <si>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</si>
  <si>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>Denisa Ružová</t>
  </si>
  <si>
    <t>Ralf Bjorklund</t>
  </si>
  <si>
    <t>Anna Musilová</t>
  </si>
  <si>
    <t xml:space="preserve">Barbora Smolková </t>
  </si>
  <si>
    <t>Martina Hánová</t>
  </si>
  <si>
    <t>Zita Přichystalová</t>
  </si>
  <si>
    <t xml:space="preserve">Marie Kavalcová </t>
  </si>
  <si>
    <t>Naděžda Hájeková SK</t>
  </si>
  <si>
    <t>Pavla Kratěnová</t>
  </si>
  <si>
    <t>Barbora Odnogová SK</t>
  </si>
  <si>
    <t>Lucia Tomášová SK</t>
  </si>
  <si>
    <t xml:space="preserve">Jana Raczová </t>
  </si>
  <si>
    <t>Michaela Pandulová SK</t>
  </si>
  <si>
    <t>Igor Kacian SK</t>
  </si>
  <si>
    <t>Lucia Kišová SK</t>
  </si>
  <si>
    <t>Hana Petzová SK</t>
  </si>
  <si>
    <t>Nela Francová</t>
  </si>
  <si>
    <t>Bela Teuta</t>
  </si>
  <si>
    <t>Jitka Smejkalová</t>
  </si>
  <si>
    <t xml:space="preserve">Hana Chalupová </t>
  </si>
  <si>
    <t xml:space="preserve">Kateřina Plháková </t>
  </si>
  <si>
    <t>Quentin Námořník</t>
  </si>
  <si>
    <t>německý ovčák</t>
  </si>
  <si>
    <t>Eddie the Eagle Vitaxis</t>
  </si>
  <si>
    <t xml:space="preserve">Cinna Esuatty </t>
  </si>
  <si>
    <t>border kolie</t>
  </si>
  <si>
    <t>Arathorn Stripespeed</t>
  </si>
  <si>
    <t>holandský ovčák</t>
  </si>
  <si>
    <t>Jai Hilary Beberon</t>
  </si>
  <si>
    <t>Elijah Hilary Beberon</t>
  </si>
  <si>
    <t xml:space="preserve">Caya Kaden Lucky Duckling </t>
  </si>
  <si>
    <t xml:space="preserve">Brandy Atra Talpa </t>
  </si>
  <si>
    <t>chodský pes</t>
  </si>
  <si>
    <t>Huricane von Don El Ranzo</t>
  </si>
  <si>
    <t>sheltie</t>
  </si>
  <si>
    <t xml:space="preserve">Chicavallo Berry Blossom </t>
  </si>
  <si>
    <t>Bard z Modré rokle</t>
  </si>
  <si>
    <t>belgický ovčák malinois</t>
  </si>
  <si>
    <t>nova scotia duck tolling retriever</t>
  </si>
  <si>
    <t xml:space="preserve">Beira od Koryta Šatavy </t>
  </si>
  <si>
    <t>Exima Srdcové eso</t>
  </si>
  <si>
    <t xml:space="preserve">australský ovčák </t>
  </si>
  <si>
    <t>Maiko Henriet´s Garden</t>
  </si>
  <si>
    <t>knírač malý</t>
  </si>
  <si>
    <t>Elaa Hop Bonremo Vemsilumpa</t>
  </si>
  <si>
    <t>Phoenix Aguzannis</t>
  </si>
  <si>
    <t>labrador retriever</t>
  </si>
  <si>
    <t>Julia Bukovinská</t>
  </si>
  <si>
    <t xml:space="preserve">Cayapó Heart od Jezera Vápenice </t>
  </si>
  <si>
    <t>Drake Ramoray Magistraliter</t>
  </si>
  <si>
    <t>Flow Dark Lavondyss</t>
  </si>
  <si>
    <t>Vargo z Huckelovy vily</t>
  </si>
  <si>
    <t>Black &amp; White star Asuma</t>
  </si>
  <si>
    <t>stafordšírský bullterier</t>
  </si>
  <si>
    <t>Eliza Bela</t>
  </si>
  <si>
    <t>Československé obedience závody OB1, OB2, Bílany - Kroměříž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</si>
</sst>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19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102">
    <xf numFmtId="0" fontId="0" fillId="0" borderId="0" xfId="0"/>
    <xf numFmtId="164" fontId="5" fillId="6" borderId="1" xfId="5" applyFont="1" applyFill="1" applyBorder="1" applyAlignment="1">
      <alignment horizontal="center" vertical="center" wrapText="1"/>
    </xf>
    <xf numFmtId="164" fontId="5" fillId="6" borderId="2" xfId="5" applyFont="1" applyFill="1" applyBorder="1" applyAlignment="1">
      <alignment horizontal="center" vertical="center" wrapText="1"/>
    </xf>
    <xf numFmtId="164" fontId="5" fillId="7" borderId="1" xfId="5" applyFont="1" applyFill="1" applyBorder="1" applyAlignment="1">
      <alignment horizontal="center" vertical="center" wrapText="1"/>
    </xf>
    <xf numFmtId="164" fontId="2" fillId="0" borderId="0" xfId="5"/>
    <xf numFmtId="164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Font="1" applyBorder="1" applyProtection="1">
      <protection locked="0"/>
    </xf>
    <xf numFmtId="164" fontId="6" fillId="8" borderId="2" xfId="5" applyFont="1" applyFill="1" applyBorder="1" applyAlignment="1" applyProtection="1">
      <alignment horizontal="center"/>
      <protection locked="0"/>
    </xf>
    <xf numFmtId="164" fontId="6" fillId="9" borderId="1" xfId="5" applyFont="1" applyFill="1" applyBorder="1" applyAlignment="1" applyProtection="1">
      <alignment horizontal="center"/>
      <protection locked="0"/>
    </xf>
    <xf numFmtId="164" fontId="2" fillId="6" borderId="3" xfId="5" applyFill="1" applyBorder="1"/>
    <xf numFmtId="164" fontId="2" fillId="6" borderId="5" xfId="5" applyFill="1" applyBorder="1"/>
    <xf numFmtId="164" fontId="2" fillId="6" borderId="7" xfId="5" applyFill="1" applyBorder="1"/>
    <xf numFmtId="164" fontId="2" fillId="10" borderId="10" xfId="5" applyFill="1" applyBorder="1"/>
    <xf numFmtId="49" fontId="6" fillId="0" borderId="11" xfId="5" applyNumberFormat="1" applyFont="1" applyBorder="1" applyAlignment="1" applyProtection="1">
      <alignment horizontal="center"/>
      <protection locked="0"/>
    </xf>
    <xf numFmtId="164" fontId="2" fillId="10" borderId="1" xfId="5" applyFill="1" applyBorder="1"/>
    <xf numFmtId="164" fontId="2" fillId="10" borderId="12" xfId="5" applyFill="1" applyBorder="1"/>
    <xf numFmtId="49" fontId="6" fillId="0" borderId="13" xfId="5" applyNumberFormat="1" applyFont="1" applyBorder="1" applyAlignment="1" applyProtection="1">
      <alignment horizontal="center"/>
      <protection locked="0"/>
    </xf>
    <xf numFmtId="164" fontId="2" fillId="10" borderId="14" xfId="5" applyFill="1" applyBorder="1"/>
    <xf numFmtId="164" fontId="2" fillId="4" borderId="10" xfId="5" applyFill="1" applyBorder="1"/>
    <xf numFmtId="164" fontId="2" fillId="4" borderId="1" xfId="5" applyFill="1" applyBorder="1"/>
    <xf numFmtId="164" fontId="2" fillId="4" borderId="12" xfId="5" applyFill="1" applyBorder="1"/>
    <xf numFmtId="164" fontId="2" fillId="4" borderId="14" xfId="5" applyFill="1" applyBorder="1"/>
    <xf numFmtId="164" fontId="2" fillId="11" borderId="10" xfId="5" applyFill="1" applyBorder="1"/>
    <xf numFmtId="164" fontId="2" fillId="11" borderId="1" xfId="5" applyFill="1" applyBorder="1"/>
    <xf numFmtId="164" fontId="2" fillId="11" borderId="12" xfId="5" applyFill="1" applyBorder="1"/>
    <xf numFmtId="164" fontId="2" fillId="11" borderId="14" xfId="5" applyFill="1" applyBorder="1"/>
    <xf numFmtId="164" fontId="2" fillId="12" borderId="10" xfId="5" applyFill="1" applyBorder="1"/>
    <xf numFmtId="164" fontId="2" fillId="12" borderId="1" xfId="5" applyFill="1" applyBorder="1"/>
    <xf numFmtId="164" fontId="2" fillId="12" borderId="12" xfId="5" applyFill="1" applyBorder="1"/>
    <xf numFmtId="164" fontId="2" fillId="12" borderId="14" xfId="5" applyFill="1" applyBorder="1"/>
    <xf numFmtId="164" fontId="8" fillId="0" borderId="0" xfId="5" applyFont="1"/>
    <xf numFmtId="164" fontId="9" fillId="0" borderId="0" xfId="5" applyFont="1"/>
    <xf numFmtId="164" fontId="10" fillId="0" borderId="0" xfId="5" applyFont="1" applyAlignment="1">
      <alignment horizontal="center"/>
    </xf>
    <xf numFmtId="164" fontId="9" fillId="13" borderId="1" xfId="5" applyFont="1" applyFill="1" applyBorder="1" applyAlignment="1">
      <alignment horizontal="center" vertical="center" wrapText="1"/>
    </xf>
    <xf numFmtId="164" fontId="6" fillId="13" borderId="15" xfId="5" applyFont="1" applyFill="1" applyBorder="1" applyAlignment="1">
      <alignment horizontal="center"/>
    </xf>
    <xf numFmtId="164" fontId="6" fillId="8" borderId="15" xfId="5" applyFont="1" applyFill="1" applyBorder="1" applyAlignment="1" applyProtection="1">
      <alignment horizontal="left"/>
      <protection locked="0"/>
    </xf>
    <xf numFmtId="164" fontId="2" fillId="0" borderId="0" xfId="5" applyAlignment="1">
      <alignment horizontal="center"/>
    </xf>
    <xf numFmtId="164" fontId="6" fillId="13" borderId="1" xfId="5" applyFont="1" applyFill="1" applyBorder="1" applyAlignment="1">
      <alignment horizontal="center"/>
    </xf>
    <xf numFmtId="164" fontId="6" fillId="8" borderId="1" xfId="5" applyFont="1" applyFill="1" applyBorder="1" applyAlignment="1" applyProtection="1">
      <alignment horizontal="left"/>
      <protection locked="0"/>
    </xf>
    <xf numFmtId="164" fontId="12" fillId="0" borderId="0" xfId="5" applyFont="1"/>
    <xf numFmtId="164" fontId="13" fillId="0" borderId="0" xfId="5" applyFont="1"/>
    <xf numFmtId="164" fontId="10" fillId="0" borderId="0" xfId="5" applyFont="1"/>
    <xf numFmtId="164" fontId="5" fillId="6" borderId="16" xfId="5" applyFont="1" applyFill="1" applyBorder="1" applyAlignment="1">
      <alignment horizontal="center" vertical="center" wrapText="1"/>
    </xf>
    <xf numFmtId="166" fontId="10" fillId="0" borderId="0" xfId="5" applyNumberFormat="1" applyFont="1" applyAlignment="1">
      <alignment horizontal="center"/>
    </xf>
    <xf numFmtId="164" fontId="14" fillId="0" borderId="0" xfId="5" applyFont="1"/>
    <xf numFmtId="164" fontId="6" fillId="14" borderId="0" xfId="5" applyFont="1" applyFill="1"/>
    <xf numFmtId="168" fontId="2" fillId="0" borderId="0" xfId="5" applyNumberFormat="1"/>
    <xf numFmtId="164" fontId="2" fillId="14" borderId="0" xfId="5" applyFill="1" applyAlignment="1">
      <alignment horizontal="center" vertical="center" wrapText="1"/>
    </xf>
    <xf numFmtId="164" fontId="2" fillId="14" borderId="0" xfId="5" applyFill="1" applyAlignment="1">
      <alignment horizontal="center"/>
    </xf>
    <xf numFmtId="49" fontId="2" fillId="14" borderId="0" xfId="5" applyNumberFormat="1" applyFill="1"/>
    <xf numFmtId="164" fontId="2" fillId="14" borderId="0" xfId="5" applyFill="1"/>
    <xf numFmtId="164" fontId="2" fillId="15" borderId="1" xfId="5" applyFill="1" applyBorder="1" applyAlignment="1" applyProtection="1">
      <alignment horizontal="center"/>
      <protection locked="0"/>
    </xf>
    <xf numFmtId="164" fontId="9" fillId="14" borderId="1" xfId="5" applyFont="1" applyFill="1" applyBorder="1" applyAlignment="1">
      <alignment horizontal="center" vertical="center" wrapText="1"/>
    </xf>
    <xf numFmtId="49" fontId="9" fillId="14" borderId="1" xfId="5" applyNumberFormat="1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center" vertical="center" wrapText="1"/>
    </xf>
    <xf numFmtId="164" fontId="9" fillId="14" borderId="15" xfId="5" applyFont="1" applyFill="1" applyBorder="1" applyAlignment="1">
      <alignment horizontal="center" vertical="center" wrapText="1"/>
    </xf>
    <xf numFmtId="164" fontId="17" fillId="14" borderId="15" xfId="5" applyFont="1" applyFill="1" applyBorder="1" applyAlignment="1">
      <alignment horizontal="center" vertical="center" wrapText="1"/>
    </xf>
    <xf numFmtId="164" fontId="9" fillId="14" borderId="11" xfId="5" applyFont="1" applyFill="1" applyBorder="1" applyAlignment="1">
      <alignment horizontal="center" vertical="center" wrapText="1"/>
    </xf>
    <xf numFmtId="164" fontId="6" fillId="14" borderId="15" xfId="5" applyFont="1" applyFill="1" applyBorder="1" applyAlignment="1">
      <alignment horizontal="center"/>
    </xf>
    <xf numFmtId="164" fontId="6" fillId="14" borderId="15" xfId="5" applyFont="1" applyFill="1" applyBorder="1" applyAlignment="1">
      <alignment horizontal="left"/>
    </xf>
    <xf numFmtId="166" fontId="6" fillId="8" borderId="15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164" fontId="6" fillId="14" borderId="11" xfId="5" applyFont="1" applyFill="1" applyBorder="1" applyAlignment="1">
      <alignment horizontal="center"/>
    </xf>
    <xf numFmtId="165" fontId="6" fillId="14" borderId="15" xfId="5" applyNumberFormat="1" applyFont="1" applyFill="1" applyBorder="1" applyAlignment="1">
      <alignment horizontal="center"/>
    </xf>
    <xf numFmtId="2" fontId="10" fillId="0" borderId="0" xfId="5" applyNumberFormat="1" applyFont="1" applyAlignment="1">
      <alignment horizontal="center"/>
    </xf>
    <xf numFmtId="164" fontId="6" fillId="14" borderId="1" xfId="5" applyFont="1" applyFill="1" applyBorder="1" applyAlignment="1">
      <alignment horizontal="center"/>
    </xf>
    <xf numFmtId="166" fontId="6" fillId="8" borderId="1" xfId="5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164" fontId="2" fillId="0" borderId="6" xfId="5" applyBorder="1" applyAlignment="1" applyProtection="1">
      <alignment horizontal="center"/>
      <protection locked="0"/>
    </xf>
    <xf numFmtId="164" fontId="2" fillId="0" borderId="8" xfId="5" applyBorder="1" applyAlignment="1" applyProtection="1">
      <alignment horizontal="center"/>
      <protection locked="0"/>
    </xf>
    <xf numFmtId="164" fontId="2" fillId="0" borderId="1" xfId="5" applyBorder="1" applyAlignment="1" applyProtection="1">
      <alignment horizontal="center" vertical="center"/>
    </xf>
    <xf numFmtId="164" fontId="2" fillId="0" borderId="16" xfId="5" applyBorder="1" applyAlignment="1" applyProtection="1">
      <alignment horizontal="center" vertical="center"/>
    </xf>
    <xf numFmtId="165" fontId="2" fillId="0" borderId="16" xfId="5" applyNumberFormat="1" applyBorder="1" applyAlignment="1" applyProtection="1">
      <alignment horizontal="center" vertical="center"/>
    </xf>
    <xf numFmtId="166" fontId="2" fillId="0" borderId="16" xfId="5" applyNumberFormat="1" applyBorder="1" applyAlignment="1" applyProtection="1">
      <alignment horizontal="center" vertical="center"/>
    </xf>
    <xf numFmtId="165" fontId="2" fillId="0" borderId="1" xfId="5" applyNumberFormat="1" applyBorder="1" applyAlignment="1" applyProtection="1">
      <alignment horizontal="center" vertical="center"/>
    </xf>
    <xf numFmtId="166" fontId="2" fillId="0" borderId="1" xfId="5" applyNumberFormat="1" applyBorder="1" applyAlignment="1" applyProtection="1">
      <alignment horizontal="center" vertical="center"/>
    </xf>
    <xf numFmtId="164" fontId="6" fillId="13" borderId="16" xfId="5" applyFont="1" applyFill="1" applyBorder="1" applyAlignment="1">
      <alignment horizontal="center"/>
    </xf>
    <xf numFmtId="164" fontId="6" fillId="8" borderId="16" xfId="5" applyFont="1" applyFill="1" applyBorder="1" applyAlignment="1" applyProtection="1">
      <alignment horizontal="left"/>
      <protection locked="0"/>
    </xf>
    <xf numFmtId="164" fontId="6" fillId="0" borderId="0" xfId="5" applyFont="1" applyBorder="1" applyAlignment="1">
      <alignment horizontal="center"/>
    </xf>
    <xf numFmtId="164" fontId="6" fillId="0" borderId="0" xfId="5" applyFont="1" applyBorder="1" applyAlignment="1" applyProtection="1">
      <alignment horizontal="left"/>
      <protection locked="0"/>
    </xf>
    <xf numFmtId="164" fontId="6" fillId="13" borderId="18" xfId="5" applyFont="1" applyFill="1" applyBorder="1" applyAlignment="1">
      <alignment horizontal="center"/>
    </xf>
    <xf numFmtId="164" fontId="6" fillId="8" borderId="18" xfId="5" applyFont="1" applyFill="1" applyBorder="1" applyAlignment="1" applyProtection="1">
      <alignment horizontal="left"/>
      <protection locked="0"/>
    </xf>
    <xf numFmtId="164" fontId="7" fillId="12" borderId="9" xfId="5" applyFont="1" applyFill="1" applyBorder="1" applyAlignment="1">
      <alignment horizontal="center"/>
    </xf>
    <xf numFmtId="49" fontId="6" fillId="0" borderId="4" xfId="5" applyNumberFormat="1" applyFont="1" applyBorder="1" applyAlignment="1" applyProtection="1">
      <alignment horizontal="center"/>
      <protection locked="0"/>
    </xf>
    <xf numFmtId="49" fontId="6" fillId="0" borderId="6" xfId="5" applyNumberFormat="1" applyFont="1" applyBorder="1" applyAlignment="1" applyProtection="1">
      <alignment horizontal="center"/>
      <protection locked="0"/>
    </xf>
    <xf numFmtId="167" fontId="6" fillId="0" borderId="8" xfId="5" applyNumberFormat="1" applyFont="1" applyBorder="1" applyAlignment="1" applyProtection="1">
      <alignment horizontal="center"/>
      <protection locked="0"/>
    </xf>
    <xf numFmtId="164" fontId="7" fillId="10" borderId="9" xfId="5" applyFont="1" applyFill="1" applyBorder="1" applyAlignment="1">
      <alignment horizontal="center"/>
    </xf>
    <xf numFmtId="164" fontId="7" fillId="4" borderId="9" xfId="5" applyFont="1" applyFill="1" applyBorder="1" applyAlignment="1">
      <alignment horizontal="center"/>
    </xf>
    <xf numFmtId="164" fontId="7" fillId="11" borderId="9" xfId="5" applyFont="1" applyFill="1" applyBorder="1" applyAlignment="1">
      <alignment horizontal="center"/>
    </xf>
    <xf numFmtId="164" fontId="11" fillId="13" borderId="1" xfId="5" applyFont="1" applyFill="1" applyBorder="1" applyAlignment="1">
      <alignment horizontal="center"/>
    </xf>
    <xf numFmtId="164" fontId="14" fillId="14" borderId="0" xfId="5" applyFont="1" applyFill="1" applyAlignment="1">
      <alignment horizontal="center"/>
    </xf>
    <xf numFmtId="0" fontId="0" fillId="14" borderId="0" xfId="0" applyFill="1"/>
    <xf numFmtId="49" fontId="2" fillId="14" borderId="0" xfId="5" applyNumberFormat="1" applyFill="1" applyAlignment="1">
      <alignment horizontal="center"/>
    </xf>
    <xf numFmtId="167" fontId="2" fillId="14" borderId="0" xfId="5" applyNumberFormat="1" applyFill="1" applyAlignment="1">
      <alignment horizontal="center"/>
    </xf>
    <xf numFmtId="164" fontId="2" fillId="14" borderId="0" xfId="5" applyFill="1" applyAlignment="1">
      <alignment horizontal="center"/>
    </xf>
    <xf numFmtId="164" fontId="6" fillId="14" borderId="0" xfId="5" applyFont="1" applyFill="1" applyAlignment="1">
      <alignment horizontal="left"/>
    </xf>
    <xf numFmtId="164" fontId="5" fillId="15" borderId="1" xfId="5" applyFont="1" applyFill="1" applyBorder="1" applyAlignment="1">
      <alignment horizontal="center"/>
    </xf>
    <xf numFmtId="164" fontId="15" fillId="15" borderId="1" xfId="5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left"/>
    </xf>
    <xf numFmtId="164" fontId="12" fillId="14" borderId="17" xfId="5" applyFont="1" applyFill="1" applyBorder="1" applyAlignment="1">
      <alignment horizontal="center" vertical="center"/>
    </xf>
    <xf numFmtId="164" fontId="2" fillId="15" borderId="1" xfId="5" applyFill="1" applyBorder="1" applyAlignment="1">
      <alignment horizontal="center"/>
    </xf>
    <xf numFmtId="2" fontId="12" fillId="14" borderId="17" xfId="5" applyNumberFormat="1" applyFont="1" applyFill="1" applyBorder="1" applyAlignment="1">
      <alignment horizontal="center" vertical="center"/>
    </xf>
  </cellXfs>
  <cellStyles count="10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Excel Built-in Normal" xfId="5" xr:uid="{00000000-0005-0000-0000-000004000000}"/>
    <cellStyle name="Heading" xfId="6" xr:uid="{00000000-0005-0000-0000-000005000000}"/>
    <cellStyle name="Heading1" xfId="7" xr:uid="{00000000-0005-0000-0000-000006000000}"/>
    <cellStyle name="Normálna" xfId="0" builtinId="0" customBuiltin="1"/>
    <cellStyle name="Result" xfId="8" xr:uid="{00000000-0005-0000-0000-000008000000}"/>
    <cellStyle name="Result2" xfId="9" xr:uid="{00000000-0005-0000-0000-000009000000}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0"/>
  <sheetViews>
    <sheetView tabSelected="1" topLeftCell="I1" workbookViewId="0">
      <selection activeCell="I3" sqref="I3:K3"/>
    </sheetView>
  </sheetViews>
  <sheetFormatPr defaultRowHeight="14.4" x14ac:dyDescent="0.3"/>
  <cols>
    <col min="1" max="1" width="8.09765625" style="4" customWidth="1"/>
    <col min="2" max="2" width="25.09765625" style="4" customWidth="1"/>
    <col min="3" max="3" width="31.19921875" style="4" customWidth="1"/>
    <col min="4" max="4" width="26.69921875" style="4" bestFit="1" customWidth="1"/>
    <col min="5" max="5" width="8.5" style="4" customWidth="1"/>
    <col min="6" max="6" width="11" style="4" customWidth="1"/>
    <col min="7" max="7" width="8.09765625" style="4" customWidth="1"/>
    <col min="8" max="8" width="20.69921875" style="4" customWidth="1"/>
    <col min="9" max="9" width="33.59765625" style="4" customWidth="1"/>
    <col min="10" max="10" width="20.59765625" style="4" customWidth="1"/>
    <col min="11" max="11" width="33.59765625" style="4" customWidth="1"/>
    <col min="12" max="1025" width="8.09765625" style="4" customWidth="1"/>
    <col min="1026" max="1026" width="9" customWidth="1"/>
  </cols>
  <sheetData>
    <row r="1" spans="1:11" ht="58.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6" x14ac:dyDescent="0.3">
      <c r="A2" s="5">
        <v>1</v>
      </c>
      <c r="B2" s="67" t="s">
        <v>88</v>
      </c>
      <c r="C2" s="67" t="s">
        <v>114</v>
      </c>
      <c r="D2" s="67" t="s">
        <v>122</v>
      </c>
      <c r="E2" s="7" t="s">
        <v>21</v>
      </c>
      <c r="F2" s="8"/>
      <c r="H2" s="9" t="s">
        <v>7</v>
      </c>
      <c r="I2" s="83" t="s">
        <v>84</v>
      </c>
      <c r="J2" s="83"/>
      <c r="K2" s="83"/>
    </row>
    <row r="3" spans="1:11" ht="15.6" x14ac:dyDescent="0.3">
      <c r="A3" s="5">
        <v>2</v>
      </c>
      <c r="B3" s="67" t="s">
        <v>91</v>
      </c>
      <c r="C3" s="67" t="s">
        <v>112</v>
      </c>
      <c r="D3" s="67" t="s">
        <v>109</v>
      </c>
      <c r="E3" s="7" t="s">
        <v>21</v>
      </c>
      <c r="F3" s="8"/>
      <c r="H3" s="10" t="s">
        <v>8</v>
      </c>
      <c r="I3" s="84" t="s">
        <v>139</v>
      </c>
      <c r="J3" s="84"/>
      <c r="K3" s="84"/>
    </row>
    <row r="4" spans="1:11" ht="16.2" thickBot="1" x14ac:dyDescent="0.35">
      <c r="A4" s="5">
        <v>3</v>
      </c>
      <c r="B4" s="67" t="s">
        <v>89</v>
      </c>
      <c r="C4" s="67" t="s">
        <v>117</v>
      </c>
      <c r="D4" s="67" t="s">
        <v>118</v>
      </c>
      <c r="E4" s="7" t="s">
        <v>21</v>
      </c>
      <c r="F4" s="8"/>
      <c r="H4" s="11" t="s">
        <v>10</v>
      </c>
      <c r="I4" s="85"/>
      <c r="J4" s="85"/>
      <c r="K4" s="85"/>
    </row>
    <row r="5" spans="1:11" ht="16.2" thickBot="1" x14ac:dyDescent="0.35">
      <c r="A5" s="5">
        <v>4</v>
      </c>
      <c r="B5" s="67" t="s">
        <v>94</v>
      </c>
      <c r="C5" s="67" t="s">
        <v>124</v>
      </c>
      <c r="D5" s="67" t="s">
        <v>125</v>
      </c>
      <c r="E5" s="7" t="s">
        <v>21</v>
      </c>
      <c r="F5" s="8"/>
    </row>
    <row r="6" spans="1:11" ht="18" x14ac:dyDescent="0.35">
      <c r="A6" s="5">
        <v>5</v>
      </c>
      <c r="B6" s="67" t="s">
        <v>90</v>
      </c>
      <c r="C6" s="67" t="s">
        <v>123</v>
      </c>
      <c r="D6" s="67" t="s">
        <v>116</v>
      </c>
      <c r="E6" s="7" t="s">
        <v>21</v>
      </c>
      <c r="F6" s="8"/>
      <c r="H6" s="86" t="s">
        <v>11</v>
      </c>
      <c r="I6" s="86"/>
      <c r="J6" s="86"/>
      <c r="K6" s="86"/>
    </row>
    <row r="7" spans="1:11" ht="15.6" x14ac:dyDescent="0.3">
      <c r="A7" s="5">
        <v>6</v>
      </c>
      <c r="B7" s="67" t="s">
        <v>92</v>
      </c>
      <c r="C7" s="67" t="s">
        <v>132</v>
      </c>
      <c r="D7" s="67" t="s">
        <v>125</v>
      </c>
      <c r="E7" s="7" t="s">
        <v>21</v>
      </c>
      <c r="F7" s="8"/>
      <c r="H7" s="12" t="s">
        <v>12</v>
      </c>
      <c r="I7" s="13"/>
      <c r="J7" s="14" t="s">
        <v>13</v>
      </c>
      <c r="K7" s="68" t="s">
        <v>14</v>
      </c>
    </row>
    <row r="8" spans="1:11" ht="16.2" thickBot="1" x14ac:dyDescent="0.35">
      <c r="A8" s="5">
        <v>7</v>
      </c>
      <c r="B8" s="67" t="s">
        <v>138</v>
      </c>
      <c r="C8" s="67" t="s">
        <v>133</v>
      </c>
      <c r="D8" s="67" t="s">
        <v>118</v>
      </c>
      <c r="E8" s="7" t="s">
        <v>21</v>
      </c>
      <c r="F8" s="8"/>
      <c r="H8" s="15" t="s">
        <v>15</v>
      </c>
      <c r="I8" s="16"/>
      <c r="J8" s="17" t="s">
        <v>16</v>
      </c>
      <c r="K8" s="69" t="s">
        <v>14</v>
      </c>
    </row>
    <row r="9" spans="1:11" ht="16.2" thickBot="1" x14ac:dyDescent="0.35">
      <c r="A9" s="5">
        <v>8</v>
      </c>
      <c r="B9" s="67" t="s">
        <v>93</v>
      </c>
      <c r="C9" s="67" t="s">
        <v>107</v>
      </c>
      <c r="D9" s="67" t="s">
        <v>106</v>
      </c>
      <c r="E9" s="7" t="s">
        <v>21</v>
      </c>
      <c r="F9" s="8"/>
    </row>
    <row r="10" spans="1:11" ht="18" x14ac:dyDescent="0.35">
      <c r="A10" s="5">
        <v>9</v>
      </c>
      <c r="B10" s="67" t="s">
        <v>91</v>
      </c>
      <c r="C10" s="67" t="s">
        <v>113</v>
      </c>
      <c r="D10" s="67" t="s">
        <v>109</v>
      </c>
      <c r="E10" s="7" t="s">
        <v>21</v>
      </c>
      <c r="F10" s="8"/>
      <c r="H10" s="87" t="s">
        <v>18</v>
      </c>
      <c r="I10" s="87"/>
      <c r="J10" s="87"/>
      <c r="K10" s="87"/>
    </row>
    <row r="11" spans="1:11" ht="15.6" x14ac:dyDescent="0.3">
      <c r="A11" s="5">
        <v>10</v>
      </c>
      <c r="B11" s="67" t="s">
        <v>95</v>
      </c>
      <c r="C11" s="67" t="s">
        <v>135</v>
      </c>
      <c r="D11" s="67" t="s">
        <v>121</v>
      </c>
      <c r="E11" s="7" t="s">
        <v>21</v>
      </c>
      <c r="F11" s="8"/>
      <c r="H11" s="18" t="s">
        <v>12</v>
      </c>
      <c r="I11" s="13" t="s">
        <v>85</v>
      </c>
      <c r="J11" s="19" t="s">
        <v>13</v>
      </c>
      <c r="K11" s="68" t="s">
        <v>14</v>
      </c>
    </row>
    <row r="12" spans="1:11" ht="16.2" thickBot="1" x14ac:dyDescent="0.35">
      <c r="A12" s="5">
        <v>11</v>
      </c>
      <c r="B12" s="67" t="s">
        <v>104</v>
      </c>
      <c r="C12" s="67" t="s">
        <v>108</v>
      </c>
      <c r="D12" s="67" t="s">
        <v>109</v>
      </c>
      <c r="E12" s="7" t="s">
        <v>9</v>
      </c>
      <c r="F12" s="8"/>
      <c r="H12" s="20" t="s">
        <v>15</v>
      </c>
      <c r="I12" s="16" t="s">
        <v>86</v>
      </c>
      <c r="J12" s="21" t="s">
        <v>16</v>
      </c>
      <c r="K12" s="69" t="s">
        <v>14</v>
      </c>
    </row>
    <row r="13" spans="1:11" ht="16.2" thickBot="1" x14ac:dyDescent="0.35">
      <c r="A13" s="5">
        <v>12</v>
      </c>
      <c r="B13" s="67" t="s">
        <v>103</v>
      </c>
      <c r="C13" s="67" t="s">
        <v>110</v>
      </c>
      <c r="D13" s="67" t="s">
        <v>111</v>
      </c>
      <c r="E13" s="7" t="s">
        <v>9</v>
      </c>
      <c r="F13" s="8"/>
    </row>
    <row r="14" spans="1:11" ht="18" x14ac:dyDescent="0.35">
      <c r="A14" s="5">
        <v>13</v>
      </c>
      <c r="B14" s="67" t="s">
        <v>102</v>
      </c>
      <c r="C14" s="67" t="s">
        <v>115</v>
      </c>
      <c r="D14" s="67" t="s">
        <v>116</v>
      </c>
      <c r="E14" s="7" t="s">
        <v>9</v>
      </c>
      <c r="F14" s="8"/>
      <c r="H14" s="88" t="s">
        <v>19</v>
      </c>
      <c r="I14" s="88"/>
      <c r="J14" s="88"/>
      <c r="K14" s="88"/>
    </row>
    <row r="15" spans="1:11" ht="15.6" x14ac:dyDescent="0.3">
      <c r="A15" s="5">
        <v>14</v>
      </c>
      <c r="B15" s="67" t="s">
        <v>101</v>
      </c>
      <c r="C15" s="67" t="s">
        <v>120</v>
      </c>
      <c r="D15" s="67" t="s">
        <v>121</v>
      </c>
      <c r="E15" s="7" t="s">
        <v>9</v>
      </c>
      <c r="F15" s="8"/>
      <c r="H15" s="22" t="s">
        <v>12</v>
      </c>
      <c r="I15" s="13" t="s">
        <v>85</v>
      </c>
      <c r="J15" s="23" t="s">
        <v>13</v>
      </c>
      <c r="K15" s="68" t="s">
        <v>14</v>
      </c>
    </row>
    <row r="16" spans="1:11" ht="16.2" thickBot="1" x14ac:dyDescent="0.35">
      <c r="A16" s="5">
        <v>15</v>
      </c>
      <c r="B16" s="67" t="s">
        <v>100</v>
      </c>
      <c r="C16" s="67" t="s">
        <v>136</v>
      </c>
      <c r="D16" s="67" t="s">
        <v>137</v>
      </c>
      <c r="E16" s="7" t="s">
        <v>9</v>
      </c>
      <c r="F16" s="8"/>
      <c r="H16" s="24" t="s">
        <v>15</v>
      </c>
      <c r="I16" s="16" t="s">
        <v>87</v>
      </c>
      <c r="J16" s="25" t="s">
        <v>16</v>
      </c>
      <c r="K16" s="69" t="s">
        <v>14</v>
      </c>
    </row>
    <row r="17" spans="1:11" ht="16.2" thickBot="1" x14ac:dyDescent="0.35">
      <c r="A17" s="5">
        <v>16</v>
      </c>
      <c r="B17" s="67" t="s">
        <v>131</v>
      </c>
      <c r="C17" s="67" t="s">
        <v>134</v>
      </c>
      <c r="D17" s="67" t="s">
        <v>130</v>
      </c>
      <c r="E17" s="7" t="s">
        <v>9</v>
      </c>
      <c r="F17" s="8"/>
    </row>
    <row r="18" spans="1:11" ht="18" x14ac:dyDescent="0.35">
      <c r="A18" s="5">
        <v>17</v>
      </c>
      <c r="B18" s="67" t="s">
        <v>99</v>
      </c>
      <c r="C18" s="67" t="s">
        <v>119</v>
      </c>
      <c r="D18" s="67" t="s">
        <v>109</v>
      </c>
      <c r="E18" s="7" t="s">
        <v>9</v>
      </c>
      <c r="F18" s="8"/>
      <c r="H18" s="82" t="s">
        <v>20</v>
      </c>
      <c r="I18" s="82"/>
      <c r="J18" s="82"/>
      <c r="K18" s="82"/>
    </row>
    <row r="19" spans="1:11" ht="15.6" x14ac:dyDescent="0.3">
      <c r="A19" s="5">
        <v>18</v>
      </c>
      <c r="B19" s="67" t="s">
        <v>98</v>
      </c>
      <c r="C19" s="67" t="s">
        <v>129</v>
      </c>
      <c r="D19" s="67" t="s">
        <v>130</v>
      </c>
      <c r="E19" s="7" t="s">
        <v>9</v>
      </c>
      <c r="F19" s="8"/>
      <c r="H19" s="26" t="s">
        <v>12</v>
      </c>
      <c r="I19" s="13"/>
      <c r="J19" s="27" t="s">
        <v>13</v>
      </c>
      <c r="K19" s="68" t="s">
        <v>14</v>
      </c>
    </row>
    <row r="20" spans="1:11" ht="16.2" thickBot="1" x14ac:dyDescent="0.35">
      <c r="A20" s="5">
        <v>19</v>
      </c>
      <c r="B20" s="67" t="s">
        <v>93</v>
      </c>
      <c r="C20" s="67" t="s">
        <v>105</v>
      </c>
      <c r="D20" s="67" t="s">
        <v>106</v>
      </c>
      <c r="E20" s="7" t="s">
        <v>9</v>
      </c>
      <c r="F20" s="8"/>
      <c r="H20" s="28" t="s">
        <v>15</v>
      </c>
      <c r="I20" s="16"/>
      <c r="J20" s="29" t="s">
        <v>16</v>
      </c>
      <c r="K20" s="69" t="s">
        <v>14</v>
      </c>
    </row>
    <row r="21" spans="1:11" ht="15.6" x14ac:dyDescent="0.3">
      <c r="A21" s="5">
        <v>20</v>
      </c>
      <c r="B21" s="67" t="s">
        <v>97</v>
      </c>
      <c r="C21" s="67" t="s">
        <v>126</v>
      </c>
      <c r="D21" s="67" t="s">
        <v>127</v>
      </c>
      <c r="E21" s="7" t="s">
        <v>9</v>
      </c>
      <c r="F21" s="8"/>
    </row>
    <row r="22" spans="1:11" ht="15.6" x14ac:dyDescent="0.3">
      <c r="A22" s="5"/>
      <c r="B22" s="67"/>
      <c r="C22" s="67"/>
      <c r="D22" s="67"/>
      <c r="E22" s="7"/>
      <c r="F22" s="8"/>
    </row>
    <row r="23" spans="1:11" ht="15.6" x14ac:dyDescent="0.3">
      <c r="A23" s="5">
        <v>21</v>
      </c>
      <c r="B23" s="67" t="s">
        <v>96</v>
      </c>
      <c r="C23" s="67" t="s">
        <v>128</v>
      </c>
      <c r="D23" s="67" t="s">
        <v>111</v>
      </c>
      <c r="E23" s="7" t="s">
        <v>9</v>
      </c>
      <c r="F23" s="8"/>
      <c r="H23" s="30" t="s">
        <v>22</v>
      </c>
    </row>
    <row r="24" spans="1:11" ht="15.6" x14ac:dyDescent="0.3">
      <c r="A24" s="5"/>
      <c r="B24" s="67"/>
      <c r="C24" s="67"/>
      <c r="D24" s="67"/>
      <c r="E24" s="7"/>
      <c r="F24" s="8"/>
      <c r="H24" s="31" t="s">
        <v>23</v>
      </c>
    </row>
    <row r="25" spans="1:11" ht="15.6" x14ac:dyDescent="0.3">
      <c r="A25" s="5"/>
      <c r="B25" s="67"/>
      <c r="C25" s="67"/>
      <c r="D25" s="67"/>
      <c r="E25" s="7"/>
      <c r="F25" s="8"/>
      <c r="H25" s="31" t="s">
        <v>24</v>
      </c>
    </row>
    <row r="26" spans="1:11" ht="15.6" x14ac:dyDescent="0.3">
      <c r="A26" s="5"/>
      <c r="B26" s="67"/>
      <c r="C26" s="67"/>
      <c r="D26" s="67"/>
      <c r="E26" s="7"/>
      <c r="F26" s="8"/>
      <c r="H26" s="31" t="s">
        <v>25</v>
      </c>
    </row>
    <row r="27" spans="1:11" ht="15.6" x14ac:dyDescent="0.3">
      <c r="A27" s="5"/>
      <c r="B27" s="67"/>
      <c r="C27" s="67"/>
      <c r="D27" s="67"/>
      <c r="E27" s="7"/>
      <c r="F27" s="8"/>
    </row>
    <row r="28" spans="1:11" ht="15.6" x14ac:dyDescent="0.3">
      <c r="A28" s="5"/>
      <c r="B28" s="6"/>
      <c r="C28" s="6"/>
      <c r="D28" s="6"/>
      <c r="E28" s="7"/>
      <c r="F28" s="8"/>
    </row>
    <row r="29" spans="1:11" ht="15.6" x14ac:dyDescent="0.3">
      <c r="A29" s="5"/>
      <c r="B29" s="6"/>
      <c r="C29" s="6"/>
      <c r="D29" s="6"/>
      <c r="E29" s="7"/>
      <c r="F29" s="8"/>
    </row>
    <row r="30" spans="1:11" ht="15.6" x14ac:dyDescent="0.3">
      <c r="A30" s="5"/>
      <c r="B30" s="6"/>
      <c r="C30" s="6"/>
      <c r="D30" s="6"/>
      <c r="E30" s="7"/>
      <c r="F30" s="8"/>
    </row>
    <row r="31" spans="1:11" ht="15.6" x14ac:dyDescent="0.3">
      <c r="A31" s="5"/>
      <c r="B31" s="6"/>
      <c r="C31" s="6"/>
      <c r="D31" s="6"/>
      <c r="E31" s="7"/>
      <c r="F31" s="8"/>
    </row>
    <row r="32" spans="1:11" ht="15.6" x14ac:dyDescent="0.3">
      <c r="A32" s="5"/>
      <c r="B32" s="6"/>
      <c r="C32" s="6"/>
      <c r="D32" s="6"/>
      <c r="E32" s="7"/>
      <c r="F32" s="8"/>
    </row>
    <row r="33" spans="1:6" ht="15.6" x14ac:dyDescent="0.3">
      <c r="A33" s="5"/>
      <c r="B33" s="6"/>
      <c r="C33" s="6"/>
      <c r="D33" s="6"/>
      <c r="E33" s="7"/>
      <c r="F33" s="8"/>
    </row>
    <row r="34" spans="1:6" ht="15.6" x14ac:dyDescent="0.3">
      <c r="A34" s="5"/>
      <c r="B34" s="6"/>
      <c r="C34" s="6"/>
      <c r="D34" s="6"/>
      <c r="E34" s="7"/>
      <c r="F34" s="8"/>
    </row>
    <row r="35" spans="1:6" ht="15.6" x14ac:dyDescent="0.3">
      <c r="A35" s="5"/>
      <c r="B35" s="6"/>
      <c r="C35" s="6"/>
      <c r="D35" s="6"/>
      <c r="E35" s="7"/>
      <c r="F35" s="8"/>
    </row>
    <row r="36" spans="1:6" ht="15.6" x14ac:dyDescent="0.3">
      <c r="A36" s="5"/>
      <c r="B36" s="6"/>
      <c r="C36" s="6"/>
      <c r="D36" s="6"/>
      <c r="E36" s="7"/>
      <c r="F36" s="8"/>
    </row>
    <row r="37" spans="1:6" ht="15.6" x14ac:dyDescent="0.3">
      <c r="A37" s="5"/>
      <c r="B37" s="6"/>
      <c r="C37" s="6"/>
      <c r="D37" s="6"/>
      <c r="E37" s="7"/>
      <c r="F37" s="8"/>
    </row>
    <row r="38" spans="1:6" ht="15.6" x14ac:dyDescent="0.3">
      <c r="A38" s="5"/>
      <c r="B38" s="6"/>
      <c r="C38" s="6"/>
      <c r="D38" s="6"/>
      <c r="E38" s="7"/>
      <c r="F38" s="8"/>
    </row>
    <row r="39" spans="1:6" ht="15.6" x14ac:dyDescent="0.3">
      <c r="A39" s="5"/>
      <c r="B39" s="6"/>
      <c r="C39" s="6"/>
      <c r="D39" s="6"/>
      <c r="E39" s="7"/>
      <c r="F39" s="8"/>
    </row>
    <row r="40" spans="1:6" ht="15.6" x14ac:dyDescent="0.3">
      <c r="A40" s="5"/>
      <c r="B40" s="6"/>
      <c r="C40" s="6"/>
      <c r="D40" s="6"/>
      <c r="E40" s="7"/>
      <c r="F40" s="8"/>
    </row>
    <row r="41" spans="1:6" ht="15.6" x14ac:dyDescent="0.3">
      <c r="A41" s="5"/>
      <c r="B41" s="6"/>
      <c r="C41" s="6"/>
      <c r="D41" s="6"/>
      <c r="E41" s="7"/>
      <c r="F41" s="8"/>
    </row>
    <row r="42" spans="1:6" ht="15.6" x14ac:dyDescent="0.3">
      <c r="A42" s="5"/>
      <c r="B42" s="6"/>
      <c r="C42" s="6"/>
      <c r="D42" s="6"/>
      <c r="E42" s="7"/>
      <c r="F42" s="8"/>
    </row>
    <row r="43" spans="1:6" ht="15.6" x14ac:dyDescent="0.3">
      <c r="A43" s="5"/>
      <c r="B43" s="6"/>
      <c r="C43" s="6"/>
      <c r="D43" s="6"/>
      <c r="E43" s="7"/>
      <c r="F43" s="8"/>
    </row>
    <row r="44" spans="1:6" ht="15.6" x14ac:dyDescent="0.3">
      <c r="A44" s="5"/>
      <c r="B44" s="6"/>
      <c r="C44" s="6"/>
      <c r="D44" s="6"/>
      <c r="E44" s="7"/>
      <c r="F44" s="8"/>
    </row>
    <row r="45" spans="1:6" ht="15.6" x14ac:dyDescent="0.3">
      <c r="A45" s="5"/>
      <c r="B45" s="6"/>
      <c r="C45" s="6"/>
      <c r="D45" s="6"/>
      <c r="E45" s="7"/>
      <c r="F45" s="8"/>
    </row>
    <row r="46" spans="1:6" ht="15.6" x14ac:dyDescent="0.3">
      <c r="A46" s="5"/>
      <c r="B46" s="6"/>
      <c r="C46" s="6"/>
      <c r="D46" s="6"/>
      <c r="E46" s="7"/>
      <c r="F46" s="8"/>
    </row>
    <row r="47" spans="1:6" ht="15.6" x14ac:dyDescent="0.3">
      <c r="A47" s="5"/>
      <c r="B47" s="6"/>
      <c r="C47" s="6"/>
      <c r="D47" s="6"/>
      <c r="E47" s="7"/>
      <c r="F47" s="8"/>
    </row>
    <row r="48" spans="1:6" ht="15.6" x14ac:dyDescent="0.3">
      <c r="A48" s="5"/>
      <c r="B48" s="6"/>
      <c r="C48" s="6"/>
      <c r="D48" s="6"/>
      <c r="E48" s="7"/>
      <c r="F48" s="8"/>
    </row>
    <row r="49" spans="1:6" ht="15.6" x14ac:dyDescent="0.3">
      <c r="A49" s="5"/>
      <c r="B49" s="6"/>
      <c r="C49" s="6"/>
      <c r="D49" s="6"/>
      <c r="E49" s="7"/>
      <c r="F49" s="8"/>
    </row>
    <row r="50" spans="1:6" ht="15.6" x14ac:dyDescent="0.3">
      <c r="A50" s="5"/>
      <c r="B50" s="6"/>
      <c r="C50" s="6"/>
      <c r="D50" s="6"/>
      <c r="E50" s="7"/>
      <c r="F50" s="8"/>
    </row>
    <row r="51" spans="1:6" ht="15.6" x14ac:dyDescent="0.3">
      <c r="A51" s="5"/>
      <c r="B51" s="6"/>
      <c r="C51" s="6"/>
      <c r="D51" s="6"/>
      <c r="E51" s="7"/>
      <c r="F51" s="8"/>
    </row>
    <row r="69" spans="1:1" x14ac:dyDescent="0.3">
      <c r="A69" s="32"/>
    </row>
    <row r="70" spans="1:1" x14ac:dyDescent="0.3">
      <c r="A70" s="32" t="s">
        <v>17</v>
      </c>
    </row>
    <row r="71" spans="1:1" x14ac:dyDescent="0.3">
      <c r="A71" s="32" t="s">
        <v>21</v>
      </c>
    </row>
    <row r="72" spans="1:1" x14ac:dyDescent="0.3">
      <c r="A72" s="32" t="s">
        <v>9</v>
      </c>
    </row>
    <row r="73" spans="1:1" x14ac:dyDescent="0.3">
      <c r="A73" s="32" t="s">
        <v>6</v>
      </c>
    </row>
    <row r="80" spans="1:1" x14ac:dyDescent="0.3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dataValidations count="2">
    <dataValidation type="list" allowBlank="1" showInputMessage="1" showErrorMessage="1" sqref="E2:E51" xr:uid="{00000000-0002-0000-0000-000000000000}">
      <formula1>$A$69:$A$73</formula1>
    </dataValidation>
    <dataValidation type="list" allowBlank="1" showInputMessage="1" showErrorMessage="1" sqref="F2:F51" xr:uid="{00000000-0002-0000-0000-000001000000}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36"/>
  <sheetViews>
    <sheetView topLeftCell="A3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Startovka!B8</f>
        <v>Eliza Bela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Startovka!C8</f>
        <v>Drake Ramoray Magistraliter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Startovka!D8</f>
        <v>sheltie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Startovka!A8</f>
        <v>7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Startovka!E8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Výsledky!G8</f>
        <v>8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10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40</v>
      </c>
      <c r="H19" s="64">
        <f t="shared" si="0"/>
        <v>40</v>
      </c>
      <c r="I19" s="64">
        <f t="shared" si="1"/>
        <v>20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Skok přes překážku a aport činky</v>
      </c>
      <c r="D20" s="66">
        <v>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20</v>
      </c>
      <c r="H21" s="64">
        <f t="shared" si="0"/>
        <v>20</v>
      </c>
      <c r="I21" s="64">
        <f t="shared" si="1"/>
        <v>10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 a zpět</v>
      </c>
      <c r="D22" s="66">
        <v>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20</v>
      </c>
      <c r="H22" s="64">
        <f t="shared" si="0"/>
        <v>20</v>
      </c>
      <c r="I22" s="64">
        <f t="shared" si="1"/>
        <v>10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8.5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25.5</v>
      </c>
      <c r="H23" s="64">
        <f t="shared" si="0"/>
        <v>25.5</v>
      </c>
      <c r="I23" s="64">
        <f t="shared" si="1"/>
        <v>12.75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10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40</v>
      </c>
      <c r="H24" s="64">
        <f t="shared" si="0"/>
        <v>40</v>
      </c>
      <c r="I24" s="64">
        <f t="shared" si="1"/>
        <v>20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 a položení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9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18</v>
      </c>
      <c r="H26" s="64">
        <f t="shared" si="0"/>
        <v>18</v>
      </c>
      <c r="I26" s="64">
        <f t="shared" si="1"/>
        <v>9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193.5</v>
      </c>
      <c r="E28" s="101"/>
      <c r="F28" s="101"/>
      <c r="G28" s="101"/>
      <c r="H28" s="64">
        <f>SUM(G18:G27)</f>
        <v>193.5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SFeoAM3k6z+0O41n2r+Dqj/WJj/Fwg6sTb9o9UPtAa6Yh9HePeatF+hkGSV9+KI18Otj7S5Ia2ethBOBM7kdw==" saltValue="ry3+DhPYE8K30dW4ZVwKK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36"/>
  <sheetViews>
    <sheetView topLeftCell="A2" workbookViewId="0">
      <selection activeCell="A2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Startovka!B9</f>
        <v>Barbora Odnogová SK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Startovka!C9</f>
        <v>Eddie the Eagle Vitaxis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Startovka!D9</f>
        <v>německý ovčák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Startovka!A9</f>
        <v>8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Startovka!E9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Výsledky!G9</f>
        <v>10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13.5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8.5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34</v>
      </c>
      <c r="H19" s="64">
        <f t="shared" si="0"/>
        <v>34</v>
      </c>
      <c r="I19" s="64">
        <f t="shared" si="1"/>
        <v>17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Skok přes překážku a aport činky</v>
      </c>
      <c r="D20" s="66">
        <v>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 a zpět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 a položení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61</v>
      </c>
      <c r="E28" s="101"/>
      <c r="F28" s="101"/>
      <c r="G28" s="101"/>
      <c r="H28" s="64">
        <f>SUM(G18:G27)</f>
        <v>61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zYwEeWkjkU5JZDxNqVqMlN+8FoIlpk+abASGkl5ZvvKEhbqe3bi2dgaw6jx4qmGXQKL6FHiBzALgH/+3i5cHA==" saltValue="Xi3j797yYrlQL1Kn60Ziw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6"/>
  <sheetViews>
    <sheetView topLeftCell="A3" zoomScale="111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Startovka!B10</f>
        <v>Naděžda Hájeková SK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Startovka!C10</f>
        <v>Elijah Hilary Beberon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Startovka!D10</f>
        <v>border kolie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Startovka!A10</f>
        <v>9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Startovka!E10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Výsledky!G10</f>
        <v>7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9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36</v>
      </c>
      <c r="H19" s="64">
        <f t="shared" si="0"/>
        <v>36</v>
      </c>
      <c r="I19" s="64">
        <f t="shared" si="1"/>
        <v>18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Skok přes překážku a aport činky</v>
      </c>
      <c r="D20" s="66">
        <v>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20</v>
      </c>
      <c r="H20" s="64">
        <f t="shared" si="0"/>
        <v>20</v>
      </c>
      <c r="I20" s="64">
        <f t="shared" si="1"/>
        <v>10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7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28</v>
      </c>
      <c r="H21" s="64">
        <f t="shared" si="0"/>
        <v>28</v>
      </c>
      <c r="I21" s="64">
        <f t="shared" si="1"/>
        <v>14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 a zpět</v>
      </c>
      <c r="D22" s="66">
        <v>10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40</v>
      </c>
      <c r="H22" s="64">
        <f t="shared" si="0"/>
        <v>40</v>
      </c>
      <c r="I22" s="64">
        <f t="shared" si="1"/>
        <v>20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8.5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25.5</v>
      </c>
      <c r="H23" s="64">
        <f t="shared" si="0"/>
        <v>25.5</v>
      </c>
      <c r="I23" s="64">
        <f t="shared" si="1"/>
        <v>12.75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7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28</v>
      </c>
      <c r="H24" s="64">
        <f t="shared" si="0"/>
        <v>28</v>
      </c>
      <c r="I24" s="64">
        <f t="shared" si="1"/>
        <v>14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 a položení</v>
      </c>
      <c r="D25" s="66">
        <v>6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24</v>
      </c>
      <c r="H25" s="64">
        <f t="shared" si="0"/>
        <v>24</v>
      </c>
      <c r="I25" s="64">
        <f t="shared" si="1"/>
        <v>12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8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16</v>
      </c>
      <c r="H26" s="64">
        <f t="shared" si="0"/>
        <v>16</v>
      </c>
      <c r="I26" s="64">
        <f t="shared" si="1"/>
        <v>8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247.5</v>
      </c>
      <c r="E28" s="101"/>
      <c r="F28" s="101"/>
      <c r="G28" s="101"/>
      <c r="H28" s="64">
        <f>SUM(G18:G27)</f>
        <v>247.5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wjCgAJChwW5I1RJgNSKVjYTLKzThBB1Ull0IaZT+wuf/UVkxj1DY9JcqeHkNIXN/FUJnLYGWqEWfACdEeKFGWg==" saltValue="pWfsGVsmAzuCWHgA/KIgi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6"/>
  <sheetViews>
    <sheetView topLeftCell="A3" workbookViewId="0">
      <selection activeCell="C31" sqref="C31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Startovka!B11</f>
        <v xml:space="preserve">Jana Raczová 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Startovka!C11</f>
        <v>Vargo z Huckelovy vily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Startovka!D11</f>
        <v>belgický ovčák malinois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Startovka!A11</f>
        <v>10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Startovka!E11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Výsledky!G11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Skok přes překážku a aport činky</v>
      </c>
      <c r="D20" s="66">
        <v>10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40</v>
      </c>
      <c r="H20" s="64">
        <f t="shared" si="0"/>
        <v>40</v>
      </c>
      <c r="I20" s="64">
        <f t="shared" si="1"/>
        <v>20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10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40</v>
      </c>
      <c r="H21" s="64">
        <f t="shared" si="0"/>
        <v>40</v>
      </c>
      <c r="I21" s="64">
        <f t="shared" si="1"/>
        <v>20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 a zpět</v>
      </c>
      <c r="D22" s="66">
        <v>8.5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34</v>
      </c>
      <c r="H22" s="64">
        <f t="shared" si="0"/>
        <v>34</v>
      </c>
      <c r="I22" s="64">
        <f t="shared" si="1"/>
        <v>17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9.5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28.5</v>
      </c>
      <c r="H23" s="64">
        <f t="shared" si="0"/>
        <v>28.5</v>
      </c>
      <c r="I23" s="64">
        <f t="shared" si="1"/>
        <v>14.25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 a položení</v>
      </c>
      <c r="D25" s="66">
        <v>10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40</v>
      </c>
      <c r="H25" s="64">
        <f t="shared" si="0"/>
        <v>40</v>
      </c>
      <c r="I25" s="64">
        <f t="shared" si="1"/>
        <v>20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300.5</v>
      </c>
      <c r="E28" s="101"/>
      <c r="F28" s="101"/>
      <c r="G28" s="101"/>
      <c r="H28" s="64">
        <f>SUM(G18:G27)</f>
        <v>300.5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87YTVxdagJ6tupGrzqPgWFxXDGM/oLr1bm/JIsDc5wYj40DS3Imud/rnPxZ6xbqJikYF4HyyYSp7cBfGUrHSnw==" saltValue="iRkAvd3CXzqt6E9BeFjIy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6"/>
  <sheetViews>
    <sheetView topLeftCell="A3" workbookViewId="0">
      <selection sqref="A1:G30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 xml:space="preserve">Barbora Smolková 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Startovka!B12</f>
        <v xml:space="preserve">Kateřina Plháková 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Startovka!C12</f>
        <v xml:space="preserve">Cinna Esuatty 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Startovka!D12</f>
        <v>border kolie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Startovka!A12</f>
        <v>11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Startovka!E12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Výsledky!G12</f>
        <v>3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9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13.5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9.5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38</v>
      </c>
      <c r="H19" s="64">
        <f t="shared" si="0"/>
        <v>38</v>
      </c>
      <c r="I19" s="64">
        <f t="shared" si="1"/>
        <v>19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15</v>
      </c>
      <c r="H20" s="64">
        <f t="shared" si="0"/>
        <v>15</v>
      </c>
      <c r="I20" s="64">
        <f t="shared" si="1"/>
        <v>7.5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8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24</v>
      </c>
      <c r="H21" s="64">
        <f t="shared" si="0"/>
        <v>24</v>
      </c>
      <c r="I21" s="64">
        <f t="shared" si="1"/>
        <v>12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7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21</v>
      </c>
      <c r="H22" s="64">
        <f t="shared" si="0"/>
        <v>21</v>
      </c>
      <c r="I22" s="64">
        <f t="shared" si="1"/>
        <v>10.5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8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32</v>
      </c>
      <c r="H23" s="64">
        <f t="shared" si="0"/>
        <v>32</v>
      </c>
      <c r="I23" s="64">
        <f t="shared" si="1"/>
        <v>16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 a skok přes překážku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Chůze u nohy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Směrový aport</v>
      </c>
      <c r="D26" s="66">
        <v>5.5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16.5</v>
      </c>
      <c r="H26" s="64">
        <f t="shared" si="0"/>
        <v>16.5</v>
      </c>
      <c r="I26" s="64">
        <f t="shared" si="1"/>
        <v>8.25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8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16</v>
      </c>
      <c r="H27" s="64">
        <f t="shared" si="0"/>
        <v>16</v>
      </c>
      <c r="I27" s="64">
        <f t="shared" si="1"/>
        <v>8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221.5</v>
      </c>
      <c r="E28" s="101"/>
      <c r="F28" s="101"/>
      <c r="G28" s="101"/>
      <c r="H28" s="64">
        <f>SUM(G18:G27)</f>
        <v>221.5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UHLyhCeasE0qpF+kG7I8WuOvE3hVQIhLefGa6VdWw/SzX2HpCoHU6PQnl3qC78jGQJxdMQOn6JASkxWdjk2/w==" saltValue="sIpzRKq0r8DSEERxmYCQj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K36"/>
  <sheetViews>
    <sheetView topLeftCell="A3" workbookViewId="0">
      <selection sqref="A1:G31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 xml:space="preserve">Barbora Smolková 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Startovka!B13</f>
        <v xml:space="preserve">Hana Chalupová 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Startovka!C13</f>
        <v>Arathorn Stripespeed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Startovka!D13</f>
        <v>holandský ovčák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Startovka!A13</f>
        <v>12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Startovka!E13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Výsledky!G13</f>
        <v>11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7.5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22.5</v>
      </c>
      <c r="H18" s="64">
        <f t="shared" ref="H18:H27" si="0">SUM(D18*F18)</f>
        <v>22.5</v>
      </c>
      <c r="I18" s="64">
        <f t="shared" ref="I18:I27" si="1">SUM(((D18+E18)*F18)/2)</f>
        <v>11.25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6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18</v>
      </c>
      <c r="H22" s="64">
        <f t="shared" si="0"/>
        <v>18</v>
      </c>
      <c r="I22" s="64">
        <f t="shared" si="1"/>
        <v>9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20</v>
      </c>
      <c r="H23" s="64">
        <f t="shared" si="0"/>
        <v>20</v>
      </c>
      <c r="I23" s="64">
        <f t="shared" si="1"/>
        <v>10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 a skok přes překážku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Chůze u nohy</v>
      </c>
      <c r="D25" s="66">
        <v>7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28</v>
      </c>
      <c r="H25" s="64">
        <f t="shared" si="0"/>
        <v>28</v>
      </c>
      <c r="I25" s="64">
        <f t="shared" si="1"/>
        <v>14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Směrový aport</v>
      </c>
      <c r="D26" s="66">
        <v>8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24</v>
      </c>
      <c r="H26" s="64">
        <f t="shared" si="0"/>
        <v>24</v>
      </c>
      <c r="I26" s="64">
        <f t="shared" si="1"/>
        <v>12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7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14</v>
      </c>
      <c r="H27" s="64">
        <f t="shared" si="0"/>
        <v>14</v>
      </c>
      <c r="I27" s="64">
        <f t="shared" si="1"/>
        <v>7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126.5</v>
      </c>
      <c r="E28" s="101"/>
      <c r="F28" s="101"/>
      <c r="G28" s="101"/>
      <c r="H28" s="64">
        <f>SUM(G18:G27)</f>
        <v>126.5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eAyvg8ui7DiNoWWN8l/y7nJUekCkENxU3mD2dbMSXs3+Jz1gZ5S9LG3RZW+Y+6a9k8O1zuZGnmYFQPRjRiHjpw==" saltValue="xbwWmalqFQ5nvgKn4oZT1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6"/>
  <sheetViews>
    <sheetView topLeftCell="A3" workbookViewId="0">
      <selection sqref="A1:G32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 xml:space="preserve">Barbora Smolková 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Startovka!B14</f>
        <v>Jitka Smejkalová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Startovka!C14</f>
        <v xml:space="preserve">Brandy Atra Talpa 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Startovka!D14</f>
        <v>chodský pes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Startovka!A14</f>
        <v>13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Startovka!E14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Výsledky!G14</f>
        <v>7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8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24</v>
      </c>
      <c r="H18" s="64">
        <f t="shared" ref="H18:H27" si="0">SUM(D18*F18)</f>
        <v>24</v>
      </c>
      <c r="I18" s="64">
        <f t="shared" ref="I18:I27" si="1">SUM(((D18+E18)*F18)/2)</f>
        <v>12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8.5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25.5</v>
      </c>
      <c r="H21" s="64">
        <f t="shared" si="0"/>
        <v>25.5</v>
      </c>
      <c r="I21" s="64">
        <f t="shared" si="1"/>
        <v>12.75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7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21</v>
      </c>
      <c r="H22" s="64">
        <f t="shared" si="0"/>
        <v>21</v>
      </c>
      <c r="I22" s="64">
        <f t="shared" si="1"/>
        <v>10.5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 a skok přes překážku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Chůze u nohy</v>
      </c>
      <c r="D25" s="66">
        <v>6.5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26</v>
      </c>
      <c r="H25" s="64">
        <f t="shared" si="0"/>
        <v>26</v>
      </c>
      <c r="I25" s="64">
        <f t="shared" si="1"/>
        <v>13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Směrový aport</v>
      </c>
      <c r="D26" s="66">
        <v>8.5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25.5</v>
      </c>
      <c r="H26" s="64">
        <f t="shared" si="0"/>
        <v>25.5</v>
      </c>
      <c r="I26" s="64">
        <f t="shared" si="1"/>
        <v>12.75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9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172</v>
      </c>
      <c r="E28" s="101"/>
      <c r="F28" s="101"/>
      <c r="G28" s="101"/>
      <c r="H28" s="64">
        <f>SUM(G18:G27)</f>
        <v>172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UEmEnCP7xsJieciVkwsaqsFTDPnIDhAkMU1m7D13rhp9IvMIektP5wqjJK6bqKPLIgBs9LVEtarB4krT0fBjw==" saltValue="m+YjYEsZ/DLm+JJ29jy7B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36"/>
  <sheetViews>
    <sheetView topLeftCell="A3" workbookViewId="0">
      <selection sqref="A1:G31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 xml:space="preserve">Barbora Smolková 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Startovka!B15</f>
        <v>Bela Teuta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Startovka!C15</f>
        <v>Bard z Modré rokle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Startovka!D15</f>
        <v>belgický ovčák malinois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Startovka!A15</f>
        <v>14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Startovka!E15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Výsledky!G15</f>
        <v>8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8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24</v>
      </c>
      <c r="H18" s="64">
        <f t="shared" ref="H18:H27" si="0">SUM(D18*F18)</f>
        <v>24</v>
      </c>
      <c r="I18" s="64">
        <f t="shared" ref="I18:I27" si="1">SUM(((D18+E18)*F18)/2)</f>
        <v>12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6.5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19.5</v>
      </c>
      <c r="H21" s="64">
        <f t="shared" si="0"/>
        <v>19.5</v>
      </c>
      <c r="I21" s="64">
        <f t="shared" si="1"/>
        <v>9.75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6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18</v>
      </c>
      <c r="H22" s="64">
        <f t="shared" si="0"/>
        <v>18</v>
      </c>
      <c r="I22" s="64">
        <f t="shared" si="1"/>
        <v>9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6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24</v>
      </c>
      <c r="H23" s="64">
        <f t="shared" si="0"/>
        <v>24</v>
      </c>
      <c r="I23" s="64">
        <f t="shared" si="1"/>
        <v>12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 a skok přes překážku</v>
      </c>
      <c r="D24" s="66">
        <v>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15</v>
      </c>
      <c r="H24" s="64">
        <f t="shared" si="0"/>
        <v>15</v>
      </c>
      <c r="I24" s="64">
        <f t="shared" si="1"/>
        <v>7.5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Chůze u nohy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Směrový aport</v>
      </c>
      <c r="D26" s="66">
        <v>6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18</v>
      </c>
      <c r="H26" s="64">
        <f t="shared" si="0"/>
        <v>18</v>
      </c>
      <c r="I26" s="64">
        <f t="shared" si="1"/>
        <v>9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5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10</v>
      </c>
      <c r="H27" s="64">
        <f t="shared" si="0"/>
        <v>10</v>
      </c>
      <c r="I27" s="64">
        <f t="shared" si="1"/>
        <v>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160.5</v>
      </c>
      <c r="E28" s="101"/>
      <c r="F28" s="101"/>
      <c r="G28" s="101"/>
      <c r="H28" s="64">
        <f>SUM(G18:G27)</f>
        <v>160.5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HYl7B/MexauO21Tgymbetsv5wbeIYusQ4nVwvmSIpe/nNlb643AmKUYwA81nw9TCkC5iwDBzKe3/d7tO6EKQw==" saltValue="WpZuso1cgQpycqHGEhBre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36"/>
  <sheetViews>
    <sheetView topLeftCell="A3" workbookViewId="0">
      <selection sqref="A1:G31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 xml:space="preserve">Barbora Smolková 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Startovka!B16</f>
        <v>Nela Francová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Startovka!C16</f>
        <v>Black &amp; White star Asuma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Startovka!D16</f>
        <v>stafordšírský bullterier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Startovka!A16</f>
        <v>15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Startovka!E16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Výsledky!G16</f>
        <v>9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9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27</v>
      </c>
      <c r="H21" s="64">
        <f t="shared" si="0"/>
        <v>27</v>
      </c>
      <c r="I21" s="64">
        <f t="shared" si="1"/>
        <v>13.5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7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21</v>
      </c>
      <c r="H22" s="64">
        <f t="shared" si="0"/>
        <v>21</v>
      </c>
      <c r="I22" s="64">
        <f t="shared" si="1"/>
        <v>10.5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7.5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 a skok přes překážku</v>
      </c>
      <c r="D24" s="66">
        <v>8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Chůze u nohy</v>
      </c>
      <c r="D25" s="66">
        <v>7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28</v>
      </c>
      <c r="H25" s="64">
        <f t="shared" si="0"/>
        <v>28</v>
      </c>
      <c r="I25" s="64">
        <f t="shared" si="1"/>
        <v>14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Směrový aport</v>
      </c>
      <c r="D26" s="66">
        <v>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15</v>
      </c>
      <c r="H26" s="64">
        <f t="shared" si="0"/>
        <v>15</v>
      </c>
      <c r="I26" s="64">
        <f t="shared" si="1"/>
        <v>7.5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6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12</v>
      </c>
      <c r="H27" s="64">
        <f t="shared" si="0"/>
        <v>12</v>
      </c>
      <c r="I27" s="64">
        <f t="shared" si="1"/>
        <v>6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157</v>
      </c>
      <c r="E28" s="101"/>
      <c r="F28" s="101"/>
      <c r="G28" s="101"/>
      <c r="H28" s="64">
        <f>SUM(G18:G27)</f>
        <v>157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OshOfwjDsMd0YM4LSYRM0H1iQo3H/cqENs/ujP3a6MSJYBWmSL27p1CxsMfxgMDQR+b0tsChTy0Qhh5KBSs3qw==" saltValue="DEg6dXpUBYlZbDUhb+XFG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36"/>
  <sheetViews>
    <sheetView topLeftCell="A3" workbookViewId="0">
      <selection sqref="A1:G31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 xml:space="preserve">Barbora Smolková 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Startovka!B17</f>
        <v>Julia Bukovinská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Startovka!C17</f>
        <v>Flow Dark Lavondyss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Startovka!D17</f>
        <v>labrador retriever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Startovka!A17</f>
        <v>16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Startovka!E17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Výsledky!G17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9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13.5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10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40</v>
      </c>
      <c r="H19" s="64">
        <f t="shared" si="0"/>
        <v>40</v>
      </c>
      <c r="I19" s="64">
        <f t="shared" si="1"/>
        <v>20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8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7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21</v>
      </c>
      <c r="H21" s="64">
        <f t="shared" si="0"/>
        <v>21</v>
      </c>
      <c r="I21" s="64">
        <f t="shared" si="1"/>
        <v>10.5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6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24</v>
      </c>
      <c r="H23" s="64">
        <f t="shared" si="0"/>
        <v>24</v>
      </c>
      <c r="I23" s="64">
        <f t="shared" si="1"/>
        <v>12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 a skok přes překážku</v>
      </c>
      <c r="D24" s="66">
        <v>9.5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28.5</v>
      </c>
      <c r="H24" s="64">
        <f t="shared" si="0"/>
        <v>28.5</v>
      </c>
      <c r="I24" s="64">
        <f t="shared" si="1"/>
        <v>14.25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Chůze u nohy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Směrový aport</v>
      </c>
      <c r="D26" s="66">
        <v>6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18</v>
      </c>
      <c r="H26" s="64">
        <f t="shared" si="0"/>
        <v>18</v>
      </c>
      <c r="I26" s="64">
        <f t="shared" si="1"/>
        <v>9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261.5</v>
      </c>
      <c r="E28" s="101"/>
      <c r="F28" s="101"/>
      <c r="G28" s="101"/>
      <c r="H28" s="64">
        <f>SUM(G18:G27)</f>
        <v>261.5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LQiUFlPle3u5XZzciwylsC4ehPQ5di9Gvy5QWlS8u3aBwvvc1DVkdteAlIUYK815vtJhmUU16VPnujVBI1f6g==" saltValue="Nr18nR4ke9EhHVDEIuUXQ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2"/>
  <sheetViews>
    <sheetView workbookViewId="0">
      <selection activeCell="J18" sqref="J18"/>
    </sheetView>
  </sheetViews>
  <sheetFormatPr defaultRowHeight="14.4" x14ac:dyDescent="0.3"/>
  <cols>
    <col min="1" max="1" width="6.69921875" style="4" customWidth="1"/>
    <col min="2" max="2" width="35.3984375" style="4" customWidth="1"/>
    <col min="3" max="3" width="5.3984375" style="4" customWidth="1"/>
    <col min="4" max="4" width="0.8984375" style="4" customWidth="1"/>
    <col min="5" max="5" width="6.59765625" style="4" customWidth="1"/>
    <col min="6" max="6" width="37.19921875" style="4" bestFit="1" customWidth="1"/>
    <col min="7" max="7" width="5.3984375" style="4" customWidth="1"/>
    <col min="8" max="8" width="0.8984375" style="4" customWidth="1"/>
    <col min="9" max="9" width="7" style="4" customWidth="1"/>
    <col min="10" max="10" width="58.69921875" style="4" bestFit="1" customWidth="1"/>
    <col min="11" max="11" width="5.3984375" style="4" customWidth="1"/>
    <col min="12" max="12" width="0.69921875" style="4" customWidth="1"/>
    <col min="13" max="13" width="6.59765625" style="4" customWidth="1"/>
    <col min="14" max="14" width="64.5" style="4" bestFit="1" customWidth="1"/>
    <col min="15" max="15" width="5.3984375" style="4" customWidth="1"/>
    <col min="16" max="1024" width="8.09765625" style="4" customWidth="1"/>
    <col min="1025" max="1025" width="9" customWidth="1"/>
  </cols>
  <sheetData>
    <row r="1" spans="1:15" ht="25.8" x14ac:dyDescent="0.5">
      <c r="A1" s="89" t="s">
        <v>11</v>
      </c>
      <c r="B1" s="89"/>
      <c r="C1" s="89"/>
      <c r="E1" s="89" t="s">
        <v>18</v>
      </c>
      <c r="F1" s="89"/>
      <c r="G1" s="89"/>
      <c r="I1" s="89" t="s">
        <v>19</v>
      </c>
      <c r="J1" s="89"/>
      <c r="K1" s="89"/>
      <c r="M1" s="89" t="s">
        <v>20</v>
      </c>
      <c r="N1" s="89"/>
      <c r="O1" s="89"/>
    </row>
    <row r="2" spans="1:15" ht="31.2" x14ac:dyDescent="0.3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6" x14ac:dyDescent="0.3">
      <c r="A3" s="34">
        <v>1</v>
      </c>
      <c r="B3" s="35" t="s">
        <v>44</v>
      </c>
      <c r="C3" s="34">
        <f>IF(B3="Celkový dojem",2,IF(B3="Přivolání",4,IF(B3="Ovladatelnost na dálku",4,IF(B3="Držení aportovací činky",4,3))))</f>
        <v>3</v>
      </c>
      <c r="D3" s="36"/>
      <c r="E3" s="37">
        <v>1</v>
      </c>
      <c r="F3" s="38" t="s">
        <v>30</v>
      </c>
      <c r="G3" s="34">
        <f>IF(F3="Celkový dojem",2,IF(F3="Odložení vsedě ve skupině",3,IF(F3="Odložení za pochodu",3,4)))</f>
        <v>3</v>
      </c>
      <c r="I3" s="37">
        <v>1</v>
      </c>
      <c r="J3" s="38" t="s">
        <v>31</v>
      </c>
      <c r="K3" s="37">
        <f>IF(J3="Celkový dojem",2,IF(J3="Chůze u nohy",4,IF(J3="Ovladatelnost na dálku",4,IF(J3="Vyslání do čtverce, položení a přivolání",4,3))))</f>
        <v>3</v>
      </c>
      <c r="M3" s="37">
        <v>1</v>
      </c>
      <c r="N3" s="38"/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3</v>
      </c>
    </row>
    <row r="4" spans="1:15" ht="15.6" x14ac:dyDescent="0.3">
      <c r="A4" s="37">
        <v>2</v>
      </c>
      <c r="B4" s="38" t="s">
        <v>44</v>
      </c>
      <c r="C4" s="34">
        <f>IF(B4="Celkový dojem",2,IF(B4="Přivolání",4,IF(B4="Ovladatelnost na dálku",4,IF(B4="Držení aportovací činky",4,3))))</f>
        <v>3</v>
      </c>
      <c r="D4" s="36"/>
      <c r="E4" s="37">
        <v>2</v>
      </c>
      <c r="F4" s="38" t="s">
        <v>34</v>
      </c>
      <c r="G4" s="34">
        <f t="shared" ref="G4:G11" si="0">IF(F4="Celkový dojem",2,IF(F4="Odložení vsedě ve skupině",3,IF(F4="Odložení za pochodu",3,4)))</f>
        <v>4</v>
      </c>
      <c r="I4" s="37">
        <v>2</v>
      </c>
      <c r="J4" s="38" t="s">
        <v>37</v>
      </c>
      <c r="K4" s="37">
        <f t="shared" ref="K4:K12" si="1">IF(J4="Celkový dojem",2,IF(J4="Chůze u nohy",4,IF(J4="Ovladatelnost na dálku",4,IF(J4="Vyslání do čtverce, položení a přivolání",4,3))))</f>
        <v>4</v>
      </c>
      <c r="M4" s="37">
        <v>2</v>
      </c>
      <c r="N4" s="38"/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3</v>
      </c>
    </row>
    <row r="5" spans="1:15" ht="15.6" x14ac:dyDescent="0.3">
      <c r="A5" s="37">
        <v>3</v>
      </c>
      <c r="B5" s="38" t="s">
        <v>44</v>
      </c>
      <c r="C5" s="34">
        <f t="shared" ref="C5:C12" si="3">IF(B5="Celkový dojem",2,IF(B5="Přivolání",4,IF(B5="Ovladatelnost na dálku",4,IF(B5="Držení aportovací činky",4,3))))</f>
        <v>3</v>
      </c>
      <c r="D5" s="36"/>
      <c r="E5" s="37">
        <v>3</v>
      </c>
      <c r="F5" s="38" t="s">
        <v>81</v>
      </c>
      <c r="G5" s="34">
        <f t="shared" si="0"/>
        <v>4</v>
      </c>
      <c r="I5" s="37">
        <v>3</v>
      </c>
      <c r="J5" s="38" t="s">
        <v>73</v>
      </c>
      <c r="K5" s="37">
        <f t="shared" si="1"/>
        <v>3</v>
      </c>
      <c r="M5" s="37">
        <v>3</v>
      </c>
      <c r="N5" s="38"/>
      <c r="O5" s="37">
        <f t="shared" si="2"/>
        <v>3</v>
      </c>
    </row>
    <row r="6" spans="1:15" ht="15.6" x14ac:dyDescent="0.3">
      <c r="A6" s="37">
        <v>4</v>
      </c>
      <c r="B6" s="38" t="s">
        <v>44</v>
      </c>
      <c r="C6" s="34">
        <f t="shared" si="3"/>
        <v>3</v>
      </c>
      <c r="D6" s="36"/>
      <c r="E6" s="37">
        <v>4</v>
      </c>
      <c r="F6" s="38" t="s">
        <v>33</v>
      </c>
      <c r="G6" s="34">
        <f t="shared" si="0"/>
        <v>4</v>
      </c>
      <c r="I6" s="37">
        <v>4</v>
      </c>
      <c r="J6" s="38" t="s">
        <v>35</v>
      </c>
      <c r="K6" s="37">
        <f t="shared" si="1"/>
        <v>3</v>
      </c>
      <c r="M6" s="37">
        <v>4</v>
      </c>
      <c r="N6" s="38"/>
      <c r="O6" s="37">
        <f t="shared" si="2"/>
        <v>3</v>
      </c>
    </row>
    <row r="7" spans="1:15" ht="15.6" x14ac:dyDescent="0.3">
      <c r="A7" s="37">
        <v>5</v>
      </c>
      <c r="B7" s="38" t="s">
        <v>44</v>
      </c>
      <c r="C7" s="34">
        <f t="shared" si="3"/>
        <v>3</v>
      </c>
      <c r="D7" s="36"/>
      <c r="E7" s="37">
        <v>5</v>
      </c>
      <c r="F7" s="38" t="s">
        <v>70</v>
      </c>
      <c r="G7" s="34">
        <f t="shared" si="0"/>
        <v>4</v>
      </c>
      <c r="I7" s="37">
        <v>5</v>
      </c>
      <c r="J7" s="38" t="s">
        <v>78</v>
      </c>
      <c r="K7" s="37">
        <f t="shared" si="1"/>
        <v>3</v>
      </c>
      <c r="M7" s="37">
        <v>5</v>
      </c>
      <c r="N7" s="38"/>
      <c r="O7" s="37">
        <f t="shared" si="2"/>
        <v>3</v>
      </c>
    </row>
    <row r="8" spans="1:15" ht="15.6" x14ac:dyDescent="0.3">
      <c r="A8" s="37">
        <v>6</v>
      </c>
      <c r="B8" s="38" t="s">
        <v>44</v>
      </c>
      <c r="C8" s="34">
        <f t="shared" si="3"/>
        <v>3</v>
      </c>
      <c r="D8" s="36"/>
      <c r="E8" s="37">
        <v>6</v>
      </c>
      <c r="F8" s="38" t="s">
        <v>77</v>
      </c>
      <c r="G8" s="34">
        <f t="shared" si="0"/>
        <v>3</v>
      </c>
      <c r="I8" s="37">
        <v>6</v>
      </c>
      <c r="J8" s="38" t="s">
        <v>33</v>
      </c>
      <c r="K8" s="37">
        <f t="shared" si="1"/>
        <v>4</v>
      </c>
      <c r="M8" s="37">
        <v>6</v>
      </c>
      <c r="N8" s="38"/>
      <c r="O8" s="37">
        <f t="shared" si="2"/>
        <v>3</v>
      </c>
    </row>
    <row r="9" spans="1:15" ht="15.6" x14ac:dyDescent="0.3">
      <c r="A9" s="37">
        <v>7</v>
      </c>
      <c r="B9" s="38" t="s">
        <v>44</v>
      </c>
      <c r="C9" s="34">
        <f t="shared" si="3"/>
        <v>3</v>
      </c>
      <c r="D9" s="36"/>
      <c r="E9" s="37">
        <v>7</v>
      </c>
      <c r="F9" s="38" t="s">
        <v>32</v>
      </c>
      <c r="G9" s="34">
        <f t="shared" si="0"/>
        <v>4</v>
      </c>
      <c r="I9" s="37">
        <v>7</v>
      </c>
      <c r="J9" s="38" t="s">
        <v>69</v>
      </c>
      <c r="K9" s="37">
        <f t="shared" si="1"/>
        <v>3</v>
      </c>
      <c r="M9" s="37">
        <v>7</v>
      </c>
      <c r="N9" s="38"/>
      <c r="O9" s="37">
        <f t="shared" si="2"/>
        <v>3</v>
      </c>
    </row>
    <row r="10" spans="1:15" ht="15.6" x14ac:dyDescent="0.3">
      <c r="A10" s="37">
        <v>8</v>
      </c>
      <c r="B10" s="38" t="s">
        <v>44</v>
      </c>
      <c r="C10" s="34">
        <f t="shared" si="3"/>
        <v>3</v>
      </c>
      <c r="D10" s="36"/>
      <c r="E10" s="76">
        <v>8</v>
      </c>
      <c r="F10" s="77" t="s">
        <v>40</v>
      </c>
      <c r="G10" s="34">
        <f t="shared" si="0"/>
        <v>4</v>
      </c>
      <c r="I10" s="37">
        <v>8</v>
      </c>
      <c r="J10" s="38" t="s">
        <v>32</v>
      </c>
      <c r="K10" s="37">
        <f t="shared" si="1"/>
        <v>4</v>
      </c>
      <c r="M10" s="37">
        <v>8</v>
      </c>
      <c r="N10" s="38"/>
      <c r="O10" s="37">
        <f t="shared" si="2"/>
        <v>3</v>
      </c>
    </row>
    <row r="11" spans="1:15" ht="15.6" x14ac:dyDescent="0.3">
      <c r="A11" s="76">
        <v>9</v>
      </c>
      <c r="B11" s="77" t="s">
        <v>44</v>
      </c>
      <c r="C11" s="34">
        <f t="shared" si="3"/>
        <v>3</v>
      </c>
      <c r="D11" s="36"/>
      <c r="E11" s="80">
        <v>9</v>
      </c>
      <c r="F11" s="81" t="s">
        <v>41</v>
      </c>
      <c r="G11" s="34">
        <f t="shared" si="0"/>
        <v>2</v>
      </c>
      <c r="I11" s="37">
        <v>9</v>
      </c>
      <c r="J11" s="38" t="s">
        <v>38</v>
      </c>
      <c r="K11" s="37">
        <f t="shared" si="1"/>
        <v>3</v>
      </c>
      <c r="M11" s="37">
        <v>9</v>
      </c>
      <c r="N11" s="38"/>
      <c r="O11" s="37">
        <f t="shared" si="2"/>
        <v>3</v>
      </c>
    </row>
    <row r="12" spans="1:15" ht="15.6" x14ac:dyDescent="0.3">
      <c r="A12" s="80">
        <v>10</v>
      </c>
      <c r="B12" s="81" t="s">
        <v>44</v>
      </c>
      <c r="C12" s="34">
        <f t="shared" si="3"/>
        <v>3</v>
      </c>
      <c r="D12" s="36"/>
      <c r="E12" s="78" t="s">
        <v>44</v>
      </c>
      <c r="F12" s="79"/>
      <c r="G12" s="78"/>
      <c r="I12" s="37">
        <v>10</v>
      </c>
      <c r="J12" s="38" t="s">
        <v>41</v>
      </c>
      <c r="K12" s="37">
        <f t="shared" si="1"/>
        <v>2</v>
      </c>
      <c r="M12" s="37">
        <v>10</v>
      </c>
      <c r="N12" s="38"/>
      <c r="O12" s="37">
        <f t="shared" si="2"/>
        <v>3</v>
      </c>
    </row>
    <row r="13" spans="1:15" ht="15.6" x14ac:dyDescent="0.3">
      <c r="A13" s="78"/>
      <c r="B13" s="79"/>
      <c r="C13" s="78"/>
      <c r="D13" s="36"/>
      <c r="E13" s="78"/>
      <c r="F13" s="79"/>
      <c r="G13" s="78"/>
    </row>
    <row r="15" spans="1:15" x14ac:dyDescent="0.3">
      <c r="B15" s="39" t="s">
        <v>42</v>
      </c>
    </row>
    <row r="16" spans="1:15" x14ac:dyDescent="0.3">
      <c r="B16" s="39" t="s">
        <v>43</v>
      </c>
    </row>
    <row r="69" spans="2:14" x14ac:dyDescent="0.3">
      <c r="B69" s="4" t="s">
        <v>44</v>
      </c>
    </row>
    <row r="70" spans="2:14" ht="15.6" x14ac:dyDescent="0.3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6" x14ac:dyDescent="0.3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6" x14ac:dyDescent="0.3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6" x14ac:dyDescent="0.3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6" x14ac:dyDescent="0.3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6" x14ac:dyDescent="0.3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6" x14ac:dyDescent="0.3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6" x14ac:dyDescent="0.3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6" x14ac:dyDescent="0.3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6" x14ac:dyDescent="0.3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6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3">
      <c r="C89" s="41"/>
    </row>
    <row r="90" spans="3:3" x14ac:dyDescent="0.3">
      <c r="C90" s="41" t="s">
        <v>45</v>
      </c>
    </row>
    <row r="91" spans="3:3" x14ac:dyDescent="0.3">
      <c r="C91" s="41" t="s">
        <v>46</v>
      </c>
    </row>
    <row r="92" spans="3:3" x14ac:dyDescent="0.3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 xr:uid="{00000000-0002-0000-0100-000000000000}">
      <formula1>$B$69:$B$80</formula1>
    </dataValidation>
    <dataValidation type="list" allowBlank="1" showInputMessage="1" showErrorMessage="1" sqref="F3:F11 F13" xr:uid="{00000000-0002-0000-0100-000001000000}">
      <formula1>$F$69:$F$80</formula1>
    </dataValidation>
    <dataValidation type="list" allowBlank="1" showInputMessage="1" showErrorMessage="1" sqref="J3:J12" xr:uid="{00000000-0002-0000-0100-000002000000}">
      <formula1>$J$69:$J$79</formula1>
    </dataValidation>
    <dataValidation type="list" allowBlank="1" showInputMessage="1" showErrorMessage="1" sqref="N3:N12" xr:uid="{00000000-0002-0000-0100-000003000000}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36"/>
  <sheetViews>
    <sheetView topLeftCell="A3" workbookViewId="0">
      <selection sqref="A1:G31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 xml:space="preserve">Barbora Smolková 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Startovka!B18</f>
        <v>Hana Petzová SK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Startovka!C18</f>
        <v xml:space="preserve">Chicavallo Berry Blossom 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Startovka!D18</f>
        <v>border kolie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Startovka!A18</f>
        <v>17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Startovka!E18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Výsledky!G18</f>
        <v>5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9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13.5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8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24</v>
      </c>
      <c r="H21" s="64">
        <f t="shared" si="0"/>
        <v>24</v>
      </c>
      <c r="I21" s="64">
        <f t="shared" si="1"/>
        <v>12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6.5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19.5</v>
      </c>
      <c r="H22" s="64">
        <f t="shared" si="0"/>
        <v>19.5</v>
      </c>
      <c r="I22" s="64">
        <f t="shared" si="1"/>
        <v>9.75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7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28</v>
      </c>
      <c r="H23" s="64">
        <f t="shared" si="0"/>
        <v>28</v>
      </c>
      <c r="I23" s="64">
        <f t="shared" si="1"/>
        <v>14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 a skok přes překážku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Chůze u nohy</v>
      </c>
      <c r="D25" s="66">
        <v>7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28</v>
      </c>
      <c r="H25" s="64">
        <f t="shared" si="0"/>
        <v>28</v>
      </c>
      <c r="I25" s="64">
        <f t="shared" si="1"/>
        <v>14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Směrový aport</v>
      </c>
      <c r="D26" s="66">
        <v>8.5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25.5</v>
      </c>
      <c r="H26" s="64">
        <f t="shared" si="0"/>
        <v>25.5</v>
      </c>
      <c r="I26" s="64">
        <f t="shared" si="1"/>
        <v>12.75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9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197</v>
      </c>
      <c r="E28" s="101"/>
      <c r="F28" s="101"/>
      <c r="G28" s="101"/>
      <c r="H28" s="64">
        <f>SUM(G18:G27)</f>
        <v>197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8WKE5MESV6inZeSmgudJbMy4CAM/y/RR4gvxD3EApDiF11R4ryLkNZhQ7rhtWOfAc1AxywIYg2C03fQqlj94dQ==" saltValue="RiKEud6Jc6o5Jc0JCgHZ+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36"/>
  <sheetViews>
    <sheetView topLeftCell="A3" workbookViewId="0">
      <selection sqref="A1:G30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 xml:space="preserve">Barbora Smolková 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Startovka!B19</f>
        <v>Lucia Kišová SK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Startovka!C19</f>
        <v>Phoenix Aguzannis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Startovka!D19</f>
        <v>labrador retriever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Startovka!A19</f>
        <v>18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Startovka!E19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Výsledky!G19</f>
        <v>6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10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40</v>
      </c>
      <c r="H19" s="64">
        <f t="shared" si="0"/>
        <v>40</v>
      </c>
      <c r="I19" s="64">
        <f t="shared" si="1"/>
        <v>20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9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27</v>
      </c>
      <c r="H21" s="64">
        <f t="shared" si="0"/>
        <v>27</v>
      </c>
      <c r="I21" s="64">
        <f t="shared" si="1"/>
        <v>13.5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6.5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19.5</v>
      </c>
      <c r="H22" s="64">
        <f t="shared" si="0"/>
        <v>19.5</v>
      </c>
      <c r="I22" s="64">
        <f t="shared" si="1"/>
        <v>9.75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 a skok přes překážku</v>
      </c>
      <c r="D24" s="66">
        <v>7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21</v>
      </c>
      <c r="H24" s="64">
        <f t="shared" si="0"/>
        <v>21</v>
      </c>
      <c r="I24" s="64">
        <f t="shared" si="1"/>
        <v>10.5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Chůze u nohy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Směrový aport</v>
      </c>
      <c r="D26" s="66">
        <v>7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21</v>
      </c>
      <c r="H26" s="64">
        <f t="shared" si="0"/>
        <v>21</v>
      </c>
      <c r="I26" s="64">
        <f t="shared" si="1"/>
        <v>10.5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9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178.5</v>
      </c>
      <c r="E28" s="101"/>
      <c r="F28" s="101"/>
      <c r="G28" s="101"/>
      <c r="H28" s="64">
        <f>SUM(G18:G27)</f>
        <v>178.5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CKzkZwVLibfY/sBAquxdAPgZBk+uSJsR8nRTjHQuVETVKdEEJQbbCBvOa6Ft8LVIxHr3X/65fakIWIqIOdlJA==" saltValue="bjm8VCzBJppZaEtdKqggm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36"/>
  <sheetViews>
    <sheetView topLeftCell="A3" workbookViewId="0">
      <selection sqref="A1:G30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 xml:space="preserve">Barbora Smolková 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Startovka!B20</f>
        <v>Barbora Odnogová SK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Startovka!C20</f>
        <v>Quentin Námořník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Startovka!D20</f>
        <v>německý ovčák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Startovka!A20</f>
        <v>19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Startovka!E20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Výsledky!G20</f>
        <v>10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8.5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25.5</v>
      </c>
      <c r="H18" s="64">
        <f t="shared" ref="H18:H27" si="0">SUM(D18*F18)</f>
        <v>25.5</v>
      </c>
      <c r="I18" s="64">
        <f t="shared" ref="I18:I27" si="1">SUM(((D18+E18)*F18)/2)</f>
        <v>12.75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9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27</v>
      </c>
      <c r="H21" s="64">
        <f t="shared" si="0"/>
        <v>27</v>
      </c>
      <c r="I21" s="64">
        <f t="shared" si="1"/>
        <v>13.5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 a skok přes překážku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Chůze u nohy</v>
      </c>
      <c r="D25" s="66">
        <v>8.5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34</v>
      </c>
      <c r="H25" s="64">
        <f t="shared" si="0"/>
        <v>34</v>
      </c>
      <c r="I25" s="64">
        <f t="shared" si="1"/>
        <v>17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Směrový aport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8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16</v>
      </c>
      <c r="H27" s="64">
        <f t="shared" si="0"/>
        <v>16</v>
      </c>
      <c r="I27" s="64">
        <f t="shared" si="1"/>
        <v>8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129.5</v>
      </c>
      <c r="E28" s="101"/>
      <c r="F28" s="101"/>
      <c r="G28" s="101"/>
      <c r="H28" s="64">
        <f>SUM(G18:G27)</f>
        <v>129.5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fZo/tVLq2x7p6jepzagcw2ousUrlGQ+6A4LlIP4+OIdl7xXnTLHMjIeLj3qNSs3HN7l5XUCZ1gigneUfwRPSA==" saltValue="PkiDnrnI1xhm0cxLnrB5a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36"/>
  <sheetViews>
    <sheetView topLeftCell="A5" workbookViewId="0">
      <selection activeCell="K30" sqref="K30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 xml:space="preserve">Barbora Smolková 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Startovka!B21</f>
        <v>Igor Kacian SK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Startovka!C21</f>
        <v>Maiko Henriet´s Garden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Startovka!D21</f>
        <v>knírač malý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Startovka!A21</f>
        <v>20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Startovka!E21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Výsledky!G21</f>
        <v>2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9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36</v>
      </c>
      <c r="H19" s="64">
        <f t="shared" si="0"/>
        <v>36</v>
      </c>
      <c r="I19" s="64">
        <f t="shared" si="1"/>
        <v>18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8.5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25.5</v>
      </c>
      <c r="H20" s="64">
        <f t="shared" si="0"/>
        <v>25.5</v>
      </c>
      <c r="I20" s="64">
        <f t="shared" si="1"/>
        <v>12.75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7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21</v>
      </c>
      <c r="H21" s="64">
        <f t="shared" si="0"/>
        <v>21</v>
      </c>
      <c r="I21" s="64">
        <f t="shared" si="1"/>
        <v>10.5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5.5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22</v>
      </c>
      <c r="H23" s="64">
        <f t="shared" si="0"/>
        <v>22</v>
      </c>
      <c r="I23" s="64">
        <f t="shared" si="1"/>
        <v>11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 a skok přes překážku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Chůze u nohy</v>
      </c>
      <c r="D25" s="66">
        <v>7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28</v>
      </c>
      <c r="H25" s="64">
        <f t="shared" si="0"/>
        <v>28</v>
      </c>
      <c r="I25" s="64">
        <f t="shared" si="1"/>
        <v>14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Směrový aport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236.5</v>
      </c>
      <c r="E28" s="101"/>
      <c r="F28" s="101"/>
      <c r="G28" s="101"/>
      <c r="H28" s="64">
        <f>SUM(G18:G27)</f>
        <v>236.5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HsKOpAm+GtKQaBRIzOEL5/NtLCzEX0SgEuM0Gthx8QdzjB+IfJflx+QsnonOiMnrnUASbsTpLxE6OX6RzCQ0g==" saltValue="5YMBNwKKMlNs1iXFHbYF1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36"/>
  <sheetViews>
    <sheetView topLeftCell="A13" workbookViewId="0">
      <selection activeCell="G37" sqref="G37:G4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dWL2w+MT8Jb0y+lrYZ1WjWsP/mwEW0GIfYxguPwioe0qadz1WyktaG0j1j8krBb+n9Kcl55YjAzMXXgsfCLZQ==" saltValue="LWe1Im/HoxO+EJVWqaL16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36"/>
  <sheetViews>
    <sheetView topLeftCell="A11" workbookViewId="0">
      <selection activeCell="J34" sqref="J3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 xml:space="preserve">Barbora Smolková 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Startovka!B23</f>
        <v>Michaela Pandulová SK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Startovka!C23</f>
        <v>Elaa Hop Bonremo Vemsilumpa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Startovka!D23</f>
        <v>holandský ovčák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Startovka!A23</f>
        <v>21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Startovka!E23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Výsledky!G23</f>
        <v>4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9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13.5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20</v>
      </c>
      <c r="H19" s="64">
        <f t="shared" si="0"/>
        <v>20</v>
      </c>
      <c r="I19" s="64">
        <f t="shared" si="1"/>
        <v>10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15</v>
      </c>
      <c r="H20" s="64">
        <f t="shared" si="0"/>
        <v>15</v>
      </c>
      <c r="I20" s="64">
        <f t="shared" si="1"/>
        <v>7.5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7.5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22.5</v>
      </c>
      <c r="H21" s="64">
        <f t="shared" si="0"/>
        <v>22.5</v>
      </c>
      <c r="I21" s="64">
        <f t="shared" si="1"/>
        <v>11.25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10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 a skok přes překážku</v>
      </c>
      <c r="D24" s="66">
        <v>7.5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22.5</v>
      </c>
      <c r="H24" s="64">
        <f t="shared" si="0"/>
        <v>22.5</v>
      </c>
      <c r="I24" s="64">
        <f t="shared" si="1"/>
        <v>11.25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Chůze u nohy</v>
      </c>
      <c r="D25" s="66">
        <v>5.5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22</v>
      </c>
      <c r="H25" s="64">
        <f t="shared" si="0"/>
        <v>22</v>
      </c>
      <c r="I25" s="64">
        <f t="shared" si="1"/>
        <v>11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Směrový aport</v>
      </c>
      <c r="D26" s="66">
        <v>8.5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25.5</v>
      </c>
      <c r="H26" s="64">
        <f t="shared" si="0"/>
        <v>25.5</v>
      </c>
      <c r="I26" s="64">
        <f t="shared" si="1"/>
        <v>12.75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8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16</v>
      </c>
      <c r="H27" s="64">
        <f t="shared" si="0"/>
        <v>16</v>
      </c>
      <c r="I27" s="64">
        <f t="shared" si="1"/>
        <v>8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200.5</v>
      </c>
      <c r="E28" s="101"/>
      <c r="F28" s="101"/>
      <c r="G28" s="101"/>
      <c r="H28" s="64">
        <f>SUM(G18:G27)</f>
        <v>200.5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rhaaBhQs9Bryw4w5GtzvcSxu9VBVi87xFVskTvGA6liVxQ7HJTXtDXyQpT9IEM0m/7cAKUKE7co2uXBnNm2Kg==" saltValue="RNNkmGzrcKMXG5SPCB3Z4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6+58SOP6dNuYLo+Kv5Je5la2m3ufv1bycNrBfBXdU1Q5oSY1ZA8O9+p2OqSqFWItl0U+rpa7lixArekPPvf5Q==" saltValue="m4kwMnScppeQop0e5EbK+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36"/>
  <sheetViews>
    <sheetView topLeftCell="A10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9IolIX2dSJKF8nzdmficFkfUheFb6GMt2GukpETxoLlBMxLQxPPTjTRQFRzs4IBObLLyhuVYcAiOdWv61lN5cQ==" saltValue="GN2LtuOP0UPwEqXozWyV0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Aur0nsRUTDTae4aqO1tgKzunmoD7w3G1PMsJhfY3yZVSDKtF/Mye0PIFbK9rogl+kwCKP+mR0qIm7XVkGTuYg==" saltValue="X8F2pu1P2n+FerJuqqnJy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zbkCvH4e1U/HnmbsaIJLLr0heEhnMDXjU/6q/1Pi8267gZlnmnXJLf2SBtnn3JHHdo6d0tTV9Wka9lTxkM5aOA==" saltValue="rIRPLpw/ew12AFJ0dZV3g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C51"/>
  <sheetViews>
    <sheetView workbookViewId="0">
      <selection activeCell="L26" sqref="L26"/>
    </sheetView>
  </sheetViews>
  <sheetFormatPr defaultRowHeight="14.4" x14ac:dyDescent="0.3"/>
  <cols>
    <col min="1" max="1" width="8.09765625" style="4" customWidth="1"/>
    <col min="2" max="2" width="26.5" style="4" customWidth="1"/>
    <col min="3" max="3" width="32" style="4" customWidth="1"/>
    <col min="4" max="4" width="32.69921875" style="4" customWidth="1"/>
    <col min="5" max="5" width="8.19921875" style="4" customWidth="1"/>
    <col min="6" max="6" width="35.59765625" style="4" customWidth="1"/>
    <col min="7" max="7" width="8.69921875" style="4" customWidth="1"/>
    <col min="8" max="8" width="11.3984375" style="4" customWidth="1"/>
    <col min="9" max="9" width="13.69921875" style="4" customWidth="1"/>
    <col min="10" max="1024" width="8.09765625" style="4" customWidth="1"/>
    <col min="1025" max="16383" width="9" customWidth="1"/>
    <col min="16384" max="16384" width="9" style="4" customWidth="1"/>
  </cols>
  <sheetData>
    <row r="1" spans="1:15" ht="45.75" customHeight="1" x14ac:dyDescent="0.3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3">
      <c r="A2" s="70">
        <f>Startovka!A2</f>
        <v>1</v>
      </c>
      <c r="B2" s="70" t="str">
        <f>Startovka!B2</f>
        <v>Martina Hánová</v>
      </c>
      <c r="C2" s="70" t="str">
        <f>Startovka!C2</f>
        <v xml:space="preserve">Caya Kaden Lucky Duckling </v>
      </c>
      <c r="D2" s="70" t="str">
        <f>Startovka!D2</f>
        <v>nova scotia duck tolling retriever</v>
      </c>
      <c r="E2" s="70" t="str">
        <f>Startovka!E2</f>
        <v>OB1</v>
      </c>
      <c r="F2" s="70" t="str">
        <f>Startovka!I3</f>
        <v>Československé obedience závody OB1, OB2, Bílany - Kroměříž</v>
      </c>
      <c r="G2" s="71">
        <f t="shared" ref="G2:G51" si="0">IF(E2="OB-Z",_xlfn.RANK.EQ(K2,$K$2:$K$51,0),IF(E2="OB1",_xlfn.RANK.EQ(L2,$L$2:$L$51,0),IF(E2="OB2",_xlfn.RANK.EQ(M2,$M$2:$M$51,0),IF(E2="OB3",_xlfn.RANK.EQ(N2,$N$2:$N$51,0),"neurčeno"))))</f>
        <v>9</v>
      </c>
      <c r="H2" s="72">
        <f>'1'!D28</f>
        <v>157</v>
      </c>
      <c r="I2" s="73" t="str">
        <f>'1'!D29</f>
        <v>Nehodnocen</v>
      </c>
      <c r="J2" s="41"/>
      <c r="K2" s="43" t="str">
        <f t="shared" ref="K2:K33" si="1">IF(E2="OB-Z",(H2)," ")</f>
        <v xml:space="preserve"> </v>
      </c>
      <c r="L2" s="43">
        <f t="shared" ref="L2:L33" si="2">IF(E2="OB1",(H2)," ")</f>
        <v>157</v>
      </c>
      <c r="M2" s="43" t="str">
        <f t="shared" ref="M2:M33" si="3">IF(E2="OB2",(H2)," ")</f>
        <v xml:space="preserve"> </v>
      </c>
      <c r="N2" s="43" t="str">
        <f t="shared" ref="N2:N33" si="4">IF(E2="OB3",(H2)," ")</f>
        <v xml:space="preserve"> </v>
      </c>
      <c r="O2" s="41"/>
    </row>
    <row r="3" spans="1:15" x14ac:dyDescent="0.3">
      <c r="A3" s="70">
        <f>Startovka!A3</f>
        <v>2</v>
      </c>
      <c r="B3" s="70" t="str">
        <f>Startovka!B3</f>
        <v>Naděžda Hájeková SK</v>
      </c>
      <c r="C3" s="70" t="str">
        <f>Startovka!C3</f>
        <v>Jai Hilary Beberon</v>
      </c>
      <c r="D3" s="70" t="str">
        <f>Startovka!D3</f>
        <v>border kolie</v>
      </c>
      <c r="E3" s="70" t="str">
        <f>Startovka!E3</f>
        <v>OB1</v>
      </c>
      <c r="F3" s="70" t="str">
        <f>Startovka!I3</f>
        <v>Československé obedience závody OB1, OB2, Bílany - Kroměříž</v>
      </c>
      <c r="G3" s="70">
        <f t="shared" si="0"/>
        <v>3</v>
      </c>
      <c r="H3" s="74">
        <f>'2'!D28</f>
        <v>264</v>
      </c>
      <c r="I3" s="75" t="str">
        <f>'2'!D29</f>
        <v>Výborně</v>
      </c>
      <c r="J3" s="41"/>
      <c r="K3" s="43" t="str">
        <f t="shared" si="1"/>
        <v xml:space="preserve"> </v>
      </c>
      <c r="L3" s="43">
        <f t="shared" si="2"/>
        <v>264</v>
      </c>
      <c r="M3" s="43" t="str">
        <f t="shared" si="3"/>
        <v xml:space="preserve"> </v>
      </c>
      <c r="N3" s="43" t="str">
        <f t="shared" si="4"/>
        <v xml:space="preserve"> </v>
      </c>
      <c r="O3" s="41"/>
    </row>
    <row r="4" spans="1:15" x14ac:dyDescent="0.3">
      <c r="A4" s="70">
        <f>Startovka!A4</f>
        <v>3</v>
      </c>
      <c r="B4" s="70" t="str">
        <f>Startovka!B4</f>
        <v>Zita Přichystalová</v>
      </c>
      <c r="C4" s="70" t="str">
        <f>Startovka!C4</f>
        <v>Huricane von Don El Ranzo</v>
      </c>
      <c r="D4" s="70" t="str">
        <f>Startovka!D4</f>
        <v>sheltie</v>
      </c>
      <c r="E4" s="70" t="str">
        <f>Startovka!E4</f>
        <v>OB1</v>
      </c>
      <c r="F4" s="70" t="str">
        <f>Startovka!I3</f>
        <v>Československé obedience závody OB1, OB2, Bílany - Kroměříž</v>
      </c>
      <c r="G4" s="71">
        <f t="shared" si="0"/>
        <v>2</v>
      </c>
      <c r="H4" s="72">
        <f>'3'!D28</f>
        <v>281</v>
      </c>
      <c r="I4" s="75" t="str">
        <f>'3'!D29</f>
        <v>Výborně</v>
      </c>
      <c r="J4" s="41"/>
      <c r="K4" s="43" t="str">
        <f t="shared" si="1"/>
        <v xml:space="preserve"> </v>
      </c>
      <c r="L4" s="43">
        <f t="shared" si="2"/>
        <v>281</v>
      </c>
      <c r="M4" s="43" t="str">
        <f t="shared" si="3"/>
        <v xml:space="preserve"> </v>
      </c>
      <c r="N4" s="43" t="str">
        <f t="shared" si="4"/>
        <v xml:space="preserve"> </v>
      </c>
      <c r="O4" s="41"/>
    </row>
    <row r="5" spans="1:15" x14ac:dyDescent="0.3">
      <c r="A5" s="70">
        <f>Startovka!A5</f>
        <v>4</v>
      </c>
      <c r="B5" s="70" t="str">
        <f>Startovka!B5</f>
        <v>Lucia Tomášová SK</v>
      </c>
      <c r="C5" s="70" t="str">
        <f>Startovka!C5</f>
        <v>Exima Srdcové eso</v>
      </c>
      <c r="D5" s="70" t="str">
        <f>Startovka!D5</f>
        <v xml:space="preserve">australský ovčák </v>
      </c>
      <c r="E5" s="70" t="str">
        <f>Startovka!E5</f>
        <v>OB1</v>
      </c>
      <c r="F5" s="70" t="str">
        <f>Startovka!I3</f>
        <v>Československé obedience závody OB1, OB2, Bílany - Kroměříž</v>
      </c>
      <c r="G5" s="70">
        <f t="shared" si="0"/>
        <v>4</v>
      </c>
      <c r="H5" s="74">
        <f>'4'!D28</f>
        <v>262</v>
      </c>
      <c r="I5" s="75" t="str">
        <f>'4'!D29</f>
        <v>Výborně</v>
      </c>
      <c r="J5" s="41"/>
      <c r="K5" s="43" t="str">
        <f t="shared" si="1"/>
        <v xml:space="preserve"> </v>
      </c>
      <c r="L5" s="43">
        <f t="shared" si="2"/>
        <v>262</v>
      </c>
      <c r="M5" s="43" t="str">
        <f t="shared" si="3"/>
        <v xml:space="preserve"> </v>
      </c>
      <c r="N5" s="43" t="str">
        <f t="shared" si="4"/>
        <v xml:space="preserve"> </v>
      </c>
      <c r="O5" s="41"/>
    </row>
    <row r="6" spans="1:15" x14ac:dyDescent="0.3">
      <c r="A6" s="70">
        <f>Startovka!A6</f>
        <v>5</v>
      </c>
      <c r="B6" s="70" t="str">
        <f>Startovka!B6</f>
        <v xml:space="preserve">Marie Kavalcová </v>
      </c>
      <c r="C6" s="70" t="str">
        <f>Startovka!C6</f>
        <v xml:space="preserve">Beira od Koryta Šatavy </v>
      </c>
      <c r="D6" s="70" t="str">
        <f>Startovka!D6</f>
        <v>chodský pes</v>
      </c>
      <c r="E6" s="70" t="str">
        <f>Startovka!E6</f>
        <v>OB1</v>
      </c>
      <c r="F6" s="70" t="str">
        <f>Startovka!I3</f>
        <v>Československé obedience závody OB1, OB2, Bílany - Kroměříž</v>
      </c>
      <c r="G6" s="71">
        <f t="shared" si="0"/>
        <v>6</v>
      </c>
      <c r="H6" s="72">
        <f>'5'!D28</f>
        <v>251</v>
      </c>
      <c r="I6" s="75" t="str">
        <f>'5'!D29</f>
        <v>Velmi dobře</v>
      </c>
      <c r="J6" s="41"/>
      <c r="K6" s="43" t="str">
        <f t="shared" si="1"/>
        <v xml:space="preserve"> </v>
      </c>
      <c r="L6" s="43">
        <f t="shared" si="2"/>
        <v>251</v>
      </c>
      <c r="M6" s="43" t="str">
        <f t="shared" si="3"/>
        <v xml:space="preserve"> </v>
      </c>
      <c r="N6" s="43" t="str">
        <f t="shared" si="4"/>
        <v xml:space="preserve"> </v>
      </c>
      <c r="O6" s="41"/>
    </row>
    <row r="7" spans="1:15" x14ac:dyDescent="0.3">
      <c r="A7" s="70">
        <f>Startovka!A7</f>
        <v>6</v>
      </c>
      <c r="B7" s="70" t="str">
        <f>Startovka!B7</f>
        <v>Pavla Kratěnová</v>
      </c>
      <c r="C7" s="70" t="str">
        <f>Startovka!C7</f>
        <v xml:space="preserve">Cayapó Heart od Jezera Vápenice </v>
      </c>
      <c r="D7" s="70" t="str">
        <f>Startovka!D7</f>
        <v xml:space="preserve">australský ovčák </v>
      </c>
      <c r="E7" s="70" t="str">
        <f>Startovka!E7</f>
        <v>OB1</v>
      </c>
      <c r="F7" s="70" t="str">
        <f>Startovka!I3</f>
        <v>Československé obedience závody OB1, OB2, Bílany - Kroměříž</v>
      </c>
      <c r="G7" s="70">
        <f t="shared" si="0"/>
        <v>5</v>
      </c>
      <c r="H7" s="72">
        <f>'6'!D28</f>
        <v>260</v>
      </c>
      <c r="I7" s="75" t="str">
        <f>'6'!D29</f>
        <v>Výborně</v>
      </c>
      <c r="J7" s="41"/>
      <c r="K7" s="43" t="str">
        <f t="shared" si="1"/>
        <v xml:space="preserve"> </v>
      </c>
      <c r="L7" s="43">
        <f t="shared" si="2"/>
        <v>260</v>
      </c>
      <c r="M7" s="43" t="str">
        <f t="shared" si="3"/>
        <v xml:space="preserve"> </v>
      </c>
      <c r="N7" s="43" t="str">
        <f t="shared" si="4"/>
        <v xml:space="preserve"> </v>
      </c>
      <c r="O7" s="41"/>
    </row>
    <row r="8" spans="1:15" x14ac:dyDescent="0.3">
      <c r="A8" s="70">
        <f>Startovka!A8</f>
        <v>7</v>
      </c>
      <c r="B8" s="70" t="str">
        <f>Startovka!B8</f>
        <v>Eliza Bela</v>
      </c>
      <c r="C8" s="70" t="str">
        <f>Startovka!C8</f>
        <v>Drake Ramoray Magistraliter</v>
      </c>
      <c r="D8" s="70" t="str">
        <f>Startovka!D8</f>
        <v>sheltie</v>
      </c>
      <c r="E8" s="70" t="str">
        <f>Startovka!E8</f>
        <v>OB1</v>
      </c>
      <c r="F8" s="70" t="str">
        <f>Startovka!I3</f>
        <v>Československé obedience závody OB1, OB2, Bílany - Kroměříž</v>
      </c>
      <c r="G8" s="71">
        <f t="shared" si="0"/>
        <v>8</v>
      </c>
      <c r="H8" s="74">
        <f>'7'!D28</f>
        <v>193.5</v>
      </c>
      <c r="I8" s="75" t="str">
        <f>'7'!D29</f>
        <v>Dobře</v>
      </c>
      <c r="J8" s="41"/>
      <c r="K8" s="43" t="str">
        <f t="shared" si="1"/>
        <v xml:space="preserve"> </v>
      </c>
      <c r="L8" s="43">
        <f t="shared" si="2"/>
        <v>193.5</v>
      </c>
      <c r="M8" s="43" t="str">
        <f t="shared" si="3"/>
        <v xml:space="preserve"> </v>
      </c>
      <c r="N8" s="43" t="str">
        <f t="shared" si="4"/>
        <v xml:space="preserve"> </v>
      </c>
      <c r="O8" s="41"/>
    </row>
    <row r="9" spans="1:15" x14ac:dyDescent="0.3">
      <c r="A9" s="70">
        <f>Startovka!A9</f>
        <v>8</v>
      </c>
      <c r="B9" s="70" t="str">
        <f>Startovka!B9</f>
        <v>Barbora Odnogová SK</v>
      </c>
      <c r="C9" s="70" t="str">
        <f>Startovka!C9</f>
        <v>Eddie the Eagle Vitaxis</v>
      </c>
      <c r="D9" s="70" t="str">
        <f>Startovka!D9</f>
        <v>německý ovčák</v>
      </c>
      <c r="E9" s="70" t="str">
        <f>Startovka!E9</f>
        <v>OB1</v>
      </c>
      <c r="F9" s="70" t="str">
        <f>Startovka!I3</f>
        <v>Československé obedience závody OB1, OB2, Bílany - Kroměříž</v>
      </c>
      <c r="G9" s="70">
        <f t="shared" si="0"/>
        <v>10</v>
      </c>
      <c r="H9" s="72">
        <f>'8'!D28</f>
        <v>61</v>
      </c>
      <c r="I9" s="75" t="str">
        <f>'8'!D29</f>
        <v>Nehodnocen</v>
      </c>
      <c r="J9" s="41"/>
      <c r="K9" s="43" t="str">
        <f t="shared" si="1"/>
        <v xml:space="preserve"> </v>
      </c>
      <c r="L9" s="43">
        <f t="shared" si="2"/>
        <v>61</v>
      </c>
      <c r="M9" s="43" t="str">
        <f t="shared" si="3"/>
        <v xml:space="preserve"> </v>
      </c>
      <c r="N9" s="43" t="str">
        <f t="shared" si="4"/>
        <v xml:space="preserve"> </v>
      </c>
      <c r="O9" s="41"/>
    </row>
    <row r="10" spans="1:15" x14ac:dyDescent="0.3">
      <c r="A10" s="70">
        <f>Startovka!A10</f>
        <v>9</v>
      </c>
      <c r="B10" s="70" t="str">
        <f>Startovka!B10</f>
        <v>Naděžda Hájeková SK</v>
      </c>
      <c r="C10" s="70" t="str">
        <f>Startovka!C10</f>
        <v>Elijah Hilary Beberon</v>
      </c>
      <c r="D10" s="70" t="str">
        <f>Startovka!D10</f>
        <v>border kolie</v>
      </c>
      <c r="E10" s="70" t="str">
        <f>Startovka!E10</f>
        <v>OB1</v>
      </c>
      <c r="F10" s="70" t="str">
        <f>Startovka!I3</f>
        <v>Československé obedience závody OB1, OB2, Bílany - Kroměříž</v>
      </c>
      <c r="G10" s="71">
        <f t="shared" si="0"/>
        <v>7</v>
      </c>
      <c r="H10" s="74">
        <f>'9'!D28</f>
        <v>247.5</v>
      </c>
      <c r="I10" s="75" t="str">
        <f>'9'!D29</f>
        <v>Velmi dobře</v>
      </c>
      <c r="J10" s="41"/>
      <c r="K10" s="43" t="str">
        <f t="shared" si="1"/>
        <v xml:space="preserve"> </v>
      </c>
      <c r="L10" s="43">
        <f t="shared" si="2"/>
        <v>247.5</v>
      </c>
      <c r="M10" s="43" t="str">
        <f t="shared" si="3"/>
        <v xml:space="preserve"> </v>
      </c>
      <c r="N10" s="43" t="str">
        <f t="shared" si="4"/>
        <v xml:space="preserve"> </v>
      </c>
      <c r="O10" s="41"/>
    </row>
    <row r="11" spans="1:15" x14ac:dyDescent="0.3">
      <c r="A11" s="70">
        <f>Startovka!A11</f>
        <v>10</v>
      </c>
      <c r="B11" s="70" t="str">
        <f>Startovka!B11</f>
        <v xml:space="preserve">Jana Raczová </v>
      </c>
      <c r="C11" s="70" t="str">
        <f>Startovka!C11</f>
        <v>Vargo z Huckelovy vily</v>
      </c>
      <c r="D11" s="70" t="str">
        <f>Startovka!D11</f>
        <v>belgický ovčák malinois</v>
      </c>
      <c r="E11" s="70" t="str">
        <f>Startovka!E11</f>
        <v>OB1</v>
      </c>
      <c r="F11" s="70" t="str">
        <f>Startovka!I3</f>
        <v>Československé obedience závody OB1, OB2, Bílany - Kroměříž</v>
      </c>
      <c r="G11" s="70">
        <f t="shared" si="0"/>
        <v>1</v>
      </c>
      <c r="H11" s="72">
        <f>'10'!D28</f>
        <v>300.5</v>
      </c>
      <c r="I11" s="75" t="str">
        <f>'10'!D29</f>
        <v>Výborně</v>
      </c>
      <c r="J11" s="41"/>
      <c r="K11" s="43" t="str">
        <f t="shared" si="1"/>
        <v xml:space="preserve"> </v>
      </c>
      <c r="L11" s="43">
        <f t="shared" si="2"/>
        <v>300.5</v>
      </c>
      <c r="M11" s="43" t="str">
        <f t="shared" si="3"/>
        <v xml:space="preserve"> </v>
      </c>
      <c r="N11" s="43" t="str">
        <f t="shared" si="4"/>
        <v xml:space="preserve"> </v>
      </c>
      <c r="O11" s="41"/>
    </row>
    <row r="12" spans="1:15" x14ac:dyDescent="0.3">
      <c r="A12" s="70">
        <f>Startovka!A12</f>
        <v>11</v>
      </c>
      <c r="B12" s="70" t="str">
        <f>Startovka!B12</f>
        <v xml:space="preserve">Kateřina Plháková </v>
      </c>
      <c r="C12" s="70" t="str">
        <f>Startovka!C12</f>
        <v xml:space="preserve">Cinna Esuatty </v>
      </c>
      <c r="D12" s="70" t="str">
        <f>Startovka!D12</f>
        <v>border kolie</v>
      </c>
      <c r="E12" s="70" t="str">
        <f>Startovka!E12</f>
        <v>OB2</v>
      </c>
      <c r="F12" s="70" t="str">
        <f>Startovka!I3</f>
        <v>Československé obedience závody OB1, OB2, Bílany - Kroměříž</v>
      </c>
      <c r="G12" s="71">
        <f t="shared" si="0"/>
        <v>3</v>
      </c>
      <c r="H12" s="72">
        <f>'11'!D28</f>
        <v>221.5</v>
      </c>
      <c r="I12" s="75" t="str">
        <f>'11'!D29</f>
        <v>Dobře</v>
      </c>
      <c r="J12" s="41"/>
      <c r="K12" s="43" t="str">
        <f t="shared" si="1"/>
        <v xml:space="preserve"> </v>
      </c>
      <c r="L12" s="43" t="str">
        <f t="shared" si="2"/>
        <v xml:space="preserve"> </v>
      </c>
      <c r="M12" s="43">
        <f t="shared" si="3"/>
        <v>221.5</v>
      </c>
      <c r="N12" s="43" t="str">
        <f t="shared" si="4"/>
        <v xml:space="preserve"> </v>
      </c>
      <c r="O12" s="41"/>
    </row>
    <row r="13" spans="1:15" x14ac:dyDescent="0.3">
      <c r="A13" s="70">
        <f>Startovka!A13</f>
        <v>12</v>
      </c>
      <c r="B13" s="70" t="str">
        <f>Startovka!B13</f>
        <v xml:space="preserve">Hana Chalupová </v>
      </c>
      <c r="C13" s="70" t="str">
        <f>Startovka!C13</f>
        <v>Arathorn Stripespeed</v>
      </c>
      <c r="D13" s="70" t="str">
        <f>Startovka!D13</f>
        <v>holandský ovčák</v>
      </c>
      <c r="E13" s="70" t="str">
        <f>Startovka!E13</f>
        <v>OB2</v>
      </c>
      <c r="F13" s="70" t="str">
        <f>Startovka!I3</f>
        <v>Československé obedience závody OB1, OB2, Bílany - Kroměříž</v>
      </c>
      <c r="G13" s="70">
        <f t="shared" si="0"/>
        <v>11</v>
      </c>
      <c r="H13" s="74">
        <f>'12'!D28</f>
        <v>126.5</v>
      </c>
      <c r="I13" s="75" t="str">
        <f>'12'!D29</f>
        <v>Nehodnocen</v>
      </c>
      <c r="J13" s="41"/>
      <c r="K13" s="43" t="str">
        <f t="shared" si="1"/>
        <v xml:space="preserve"> </v>
      </c>
      <c r="L13" s="43" t="str">
        <f t="shared" si="2"/>
        <v xml:space="preserve"> </v>
      </c>
      <c r="M13" s="43">
        <f t="shared" si="3"/>
        <v>126.5</v>
      </c>
      <c r="N13" s="43" t="str">
        <f t="shared" si="4"/>
        <v xml:space="preserve"> </v>
      </c>
      <c r="O13" s="41"/>
    </row>
    <row r="14" spans="1:15" x14ac:dyDescent="0.3">
      <c r="A14" s="70">
        <f>Startovka!A14</f>
        <v>13</v>
      </c>
      <c r="B14" s="70" t="str">
        <f>Startovka!B14</f>
        <v>Jitka Smejkalová</v>
      </c>
      <c r="C14" s="70" t="str">
        <f>Startovka!C14</f>
        <v xml:space="preserve">Brandy Atra Talpa </v>
      </c>
      <c r="D14" s="70" t="str">
        <f>Startovka!D14</f>
        <v>chodský pes</v>
      </c>
      <c r="E14" s="70" t="str">
        <f>Startovka!E14</f>
        <v>OB2</v>
      </c>
      <c r="F14" s="70" t="str">
        <f>Startovka!I3</f>
        <v>Československé obedience závody OB1, OB2, Bílany - Kroměříž</v>
      </c>
      <c r="G14" s="71">
        <f t="shared" si="0"/>
        <v>7</v>
      </c>
      <c r="H14" s="72">
        <f>'13'!D28</f>
        <v>172</v>
      </c>
      <c r="I14" s="75" t="str">
        <f>'13'!D29</f>
        <v>Nehodnocen</v>
      </c>
      <c r="J14" s="41"/>
      <c r="K14" s="43" t="str">
        <f t="shared" si="1"/>
        <v xml:space="preserve"> </v>
      </c>
      <c r="L14" s="43" t="str">
        <f t="shared" si="2"/>
        <v xml:space="preserve"> </v>
      </c>
      <c r="M14" s="43">
        <f t="shared" si="3"/>
        <v>172</v>
      </c>
      <c r="N14" s="43" t="str">
        <f t="shared" si="4"/>
        <v xml:space="preserve"> </v>
      </c>
      <c r="O14" s="41"/>
    </row>
    <row r="15" spans="1:15" x14ac:dyDescent="0.3">
      <c r="A15" s="70">
        <f>Startovka!A15</f>
        <v>14</v>
      </c>
      <c r="B15" s="70" t="str">
        <f>Startovka!B15</f>
        <v>Bela Teuta</v>
      </c>
      <c r="C15" s="70" t="str">
        <f>Startovka!C15</f>
        <v>Bard z Modré rokle</v>
      </c>
      <c r="D15" s="70" t="str">
        <f>Startovka!D15</f>
        <v>belgický ovčák malinois</v>
      </c>
      <c r="E15" s="70" t="str">
        <f>Startovka!E15</f>
        <v>OB2</v>
      </c>
      <c r="F15" s="70" t="str">
        <f>Startovka!I3</f>
        <v>Československé obedience závody OB1, OB2, Bílany - Kroměříž</v>
      </c>
      <c r="G15" s="70">
        <f t="shared" si="0"/>
        <v>8</v>
      </c>
      <c r="H15" s="74">
        <f>'14'!D28</f>
        <v>160.5</v>
      </c>
      <c r="I15" s="75" t="str">
        <f>'14'!D29</f>
        <v>Nehodnocen</v>
      </c>
      <c r="J15" s="41"/>
      <c r="K15" s="43" t="str">
        <f t="shared" si="1"/>
        <v xml:space="preserve"> </v>
      </c>
      <c r="L15" s="43" t="str">
        <f t="shared" si="2"/>
        <v xml:space="preserve"> </v>
      </c>
      <c r="M15" s="43">
        <f t="shared" si="3"/>
        <v>160.5</v>
      </c>
      <c r="N15" s="43" t="str">
        <f t="shared" si="4"/>
        <v xml:space="preserve"> </v>
      </c>
      <c r="O15" s="41"/>
    </row>
    <row r="16" spans="1:15" x14ac:dyDescent="0.3">
      <c r="A16" s="70">
        <f>Startovka!A16</f>
        <v>15</v>
      </c>
      <c r="B16" s="70" t="str">
        <f>Startovka!B16</f>
        <v>Nela Francová</v>
      </c>
      <c r="C16" s="70" t="str">
        <f>Startovka!C16</f>
        <v>Black &amp; White star Asuma</v>
      </c>
      <c r="D16" s="70" t="str">
        <f>Startovka!D16</f>
        <v>stafordšírský bullterier</v>
      </c>
      <c r="E16" s="70" t="str">
        <f>Startovka!E16</f>
        <v>OB2</v>
      </c>
      <c r="F16" s="70" t="str">
        <f>Startovka!I3</f>
        <v>Československé obedience závody OB1, OB2, Bílany - Kroměříž</v>
      </c>
      <c r="G16" s="71">
        <f t="shared" si="0"/>
        <v>9</v>
      </c>
      <c r="H16" s="72">
        <f>'15'!D28</f>
        <v>157</v>
      </c>
      <c r="I16" s="75" t="str">
        <f>'15'!D29</f>
        <v>Nehodnocen</v>
      </c>
      <c r="J16" s="41"/>
      <c r="K16" s="43" t="str">
        <f t="shared" si="1"/>
        <v xml:space="preserve"> </v>
      </c>
      <c r="L16" s="43" t="str">
        <f t="shared" si="2"/>
        <v xml:space="preserve"> </v>
      </c>
      <c r="M16" s="43">
        <f t="shared" si="3"/>
        <v>157</v>
      </c>
      <c r="N16" s="43" t="str">
        <f t="shared" si="4"/>
        <v xml:space="preserve"> </v>
      </c>
      <c r="O16" s="41"/>
    </row>
    <row r="17" spans="1:15" x14ac:dyDescent="0.3">
      <c r="A17" s="70">
        <f>Startovka!A17</f>
        <v>16</v>
      </c>
      <c r="B17" s="70" t="str">
        <f>Startovka!B17</f>
        <v>Julia Bukovinská</v>
      </c>
      <c r="C17" s="70" t="str">
        <f>Startovka!C17</f>
        <v>Flow Dark Lavondyss</v>
      </c>
      <c r="D17" s="70" t="str">
        <f>Startovka!D17</f>
        <v>labrador retriever</v>
      </c>
      <c r="E17" s="70" t="str">
        <f>Startovka!E17</f>
        <v>OB2</v>
      </c>
      <c r="F17" s="70" t="str">
        <f>Startovka!I3</f>
        <v>Československé obedience závody OB1, OB2, Bílany - Kroměříž</v>
      </c>
      <c r="G17" s="70">
        <f t="shared" si="0"/>
        <v>1</v>
      </c>
      <c r="H17" s="74">
        <f>'16'!D28</f>
        <v>261.5</v>
      </c>
      <c r="I17" s="75" t="str">
        <f>'16'!D29</f>
        <v>Výborně</v>
      </c>
      <c r="J17" s="41"/>
      <c r="K17" s="43" t="str">
        <f t="shared" si="1"/>
        <v xml:space="preserve"> </v>
      </c>
      <c r="L17" s="43" t="str">
        <f t="shared" si="2"/>
        <v xml:space="preserve"> </v>
      </c>
      <c r="M17" s="43">
        <f t="shared" si="3"/>
        <v>261.5</v>
      </c>
      <c r="N17" s="43" t="str">
        <f t="shared" si="4"/>
        <v xml:space="preserve"> </v>
      </c>
      <c r="O17" s="41"/>
    </row>
    <row r="18" spans="1:15" x14ac:dyDescent="0.3">
      <c r="A18" s="70">
        <f>Startovka!A18</f>
        <v>17</v>
      </c>
      <c r="B18" s="70" t="str">
        <f>Startovka!B18</f>
        <v>Hana Petzová SK</v>
      </c>
      <c r="C18" s="70" t="str">
        <f>Startovka!C18</f>
        <v xml:space="preserve">Chicavallo Berry Blossom </v>
      </c>
      <c r="D18" s="70" t="str">
        <f>Startovka!D18</f>
        <v>border kolie</v>
      </c>
      <c r="E18" s="70" t="str">
        <f>Startovka!E18</f>
        <v>OB2</v>
      </c>
      <c r="F18" s="70" t="str">
        <f>Startovka!I3</f>
        <v>Československé obedience závody OB1, OB2, Bílany - Kroměříž</v>
      </c>
      <c r="G18" s="71">
        <f t="shared" si="0"/>
        <v>5</v>
      </c>
      <c r="H18" s="72">
        <f>'17'!D28</f>
        <v>197</v>
      </c>
      <c r="I18" s="75" t="str">
        <f>'17'!D29</f>
        <v>Dobře</v>
      </c>
      <c r="J18" s="41"/>
      <c r="K18" s="43" t="str">
        <f t="shared" si="1"/>
        <v xml:space="preserve"> </v>
      </c>
      <c r="L18" s="43" t="str">
        <f t="shared" si="2"/>
        <v xml:space="preserve"> </v>
      </c>
      <c r="M18" s="43">
        <f t="shared" si="3"/>
        <v>197</v>
      </c>
      <c r="N18" s="43" t="str">
        <f t="shared" si="4"/>
        <v xml:space="preserve"> </v>
      </c>
      <c r="O18" s="41"/>
    </row>
    <row r="19" spans="1:15" x14ac:dyDescent="0.3">
      <c r="A19" s="70">
        <f>Startovka!A19</f>
        <v>18</v>
      </c>
      <c r="B19" s="70" t="str">
        <f>Startovka!B19</f>
        <v>Lucia Kišová SK</v>
      </c>
      <c r="C19" s="70" t="str">
        <f>Startovka!C19</f>
        <v>Phoenix Aguzannis</v>
      </c>
      <c r="D19" s="70" t="str">
        <f>Startovka!D19</f>
        <v>labrador retriever</v>
      </c>
      <c r="E19" s="70" t="str">
        <f>Startovka!E19</f>
        <v>OB2</v>
      </c>
      <c r="F19" s="70" t="str">
        <f>Startovka!I3</f>
        <v>Československé obedience závody OB1, OB2, Bílany - Kroměříž</v>
      </c>
      <c r="G19" s="70">
        <f t="shared" si="0"/>
        <v>6</v>
      </c>
      <c r="H19" s="74">
        <f>'18'!D28</f>
        <v>178.5</v>
      </c>
      <c r="I19" s="75" t="str">
        <f>'18'!D29</f>
        <v>Nehodnocen</v>
      </c>
      <c r="J19" s="41"/>
      <c r="K19" s="43" t="str">
        <f t="shared" si="1"/>
        <v xml:space="preserve"> </v>
      </c>
      <c r="L19" s="43" t="str">
        <f t="shared" si="2"/>
        <v xml:space="preserve"> </v>
      </c>
      <c r="M19" s="43">
        <f t="shared" si="3"/>
        <v>178.5</v>
      </c>
      <c r="N19" s="43" t="str">
        <f t="shared" si="4"/>
        <v xml:space="preserve"> </v>
      </c>
      <c r="O19" s="41"/>
    </row>
    <row r="20" spans="1:15" x14ac:dyDescent="0.3">
      <c r="A20" s="70">
        <f>Startovka!A20</f>
        <v>19</v>
      </c>
      <c r="B20" s="70" t="str">
        <f>Startovka!B20</f>
        <v>Barbora Odnogová SK</v>
      </c>
      <c r="C20" s="70" t="str">
        <f>Startovka!C20</f>
        <v>Quentin Námořník</v>
      </c>
      <c r="D20" s="70" t="str">
        <f>Startovka!D20</f>
        <v>německý ovčák</v>
      </c>
      <c r="E20" s="70" t="str">
        <f>Startovka!E20</f>
        <v>OB2</v>
      </c>
      <c r="F20" s="70" t="str">
        <f>Startovka!I3</f>
        <v>Československé obedience závody OB1, OB2, Bílany - Kroměříž</v>
      </c>
      <c r="G20" s="71">
        <f t="shared" si="0"/>
        <v>10</v>
      </c>
      <c r="H20" s="72">
        <f>'19'!D28</f>
        <v>129.5</v>
      </c>
      <c r="I20" s="75" t="str">
        <f>'19'!D29</f>
        <v>Nehodnocen</v>
      </c>
      <c r="J20" s="41"/>
      <c r="K20" s="43" t="str">
        <f t="shared" si="1"/>
        <v xml:space="preserve"> </v>
      </c>
      <c r="L20" s="43" t="str">
        <f t="shared" si="2"/>
        <v xml:space="preserve"> </v>
      </c>
      <c r="M20" s="43">
        <f t="shared" si="3"/>
        <v>129.5</v>
      </c>
      <c r="N20" s="43" t="str">
        <f t="shared" si="4"/>
        <v xml:space="preserve"> </v>
      </c>
      <c r="O20" s="41"/>
    </row>
    <row r="21" spans="1:15" x14ac:dyDescent="0.3">
      <c r="A21" s="70">
        <f>Startovka!A21</f>
        <v>20</v>
      </c>
      <c r="B21" s="70" t="str">
        <f>Startovka!B21</f>
        <v>Igor Kacian SK</v>
      </c>
      <c r="C21" s="70" t="str">
        <f>Startovka!C21</f>
        <v>Maiko Henriet´s Garden</v>
      </c>
      <c r="D21" s="70" t="str">
        <f>Startovka!D21</f>
        <v>knírač malý</v>
      </c>
      <c r="E21" s="70" t="str">
        <f>Startovka!E21</f>
        <v>OB2</v>
      </c>
      <c r="F21" s="70" t="str">
        <f>Startovka!I3</f>
        <v>Československé obedience závody OB1, OB2, Bílany - Kroměříž</v>
      </c>
      <c r="G21" s="70">
        <f t="shared" si="0"/>
        <v>2</v>
      </c>
      <c r="H21" s="74">
        <f>'20'!D28</f>
        <v>236.5</v>
      </c>
      <c r="I21" s="75" t="str">
        <f>'20'!D29</f>
        <v>Velmi dobře</v>
      </c>
      <c r="J21" s="41"/>
      <c r="K21" s="43" t="str">
        <f t="shared" si="1"/>
        <v xml:space="preserve"> </v>
      </c>
      <c r="L21" s="43" t="str">
        <f t="shared" si="2"/>
        <v xml:space="preserve"> </v>
      </c>
      <c r="M21" s="43">
        <f t="shared" si="3"/>
        <v>236.5</v>
      </c>
      <c r="N21" s="43" t="str">
        <f t="shared" si="4"/>
        <v xml:space="preserve"> </v>
      </c>
      <c r="O21" s="41"/>
    </row>
    <row r="22" spans="1:15" x14ac:dyDescent="0.3">
      <c r="A22" s="70">
        <f>Startovka!A22</f>
        <v>0</v>
      </c>
      <c r="B22" s="70">
        <f>Startovka!B22</f>
        <v>0</v>
      </c>
      <c r="C22" s="70">
        <f>Startovka!C22</f>
        <v>0</v>
      </c>
      <c r="D22" s="70">
        <f>Startovka!D22</f>
        <v>0</v>
      </c>
      <c r="E22" s="70">
        <f>Startovka!E22</f>
        <v>0</v>
      </c>
      <c r="F22" s="70" t="str">
        <f>Startovka!I3</f>
        <v>Československé obedience závody OB1, OB2, Bílany - Kroměříž</v>
      </c>
      <c r="G22" s="71" t="str">
        <f t="shared" si="0"/>
        <v>neurčeno</v>
      </c>
      <c r="H22" s="72">
        <v>0</v>
      </c>
      <c r="I22" s="75" t="e">
        <f>'21'!D29</f>
        <v>#VALUE!</v>
      </c>
      <c r="J22" s="41"/>
      <c r="K22" s="43" t="str">
        <f t="shared" si="1"/>
        <v xml:space="preserve"> </v>
      </c>
      <c r="L22" s="43" t="str">
        <f t="shared" si="2"/>
        <v xml:space="preserve"> </v>
      </c>
      <c r="M22" s="43" t="str">
        <f t="shared" si="3"/>
        <v xml:space="preserve"> </v>
      </c>
      <c r="N22" s="43" t="str">
        <f t="shared" si="4"/>
        <v xml:space="preserve"> </v>
      </c>
      <c r="O22" s="41"/>
    </row>
    <row r="23" spans="1:15" x14ac:dyDescent="0.3">
      <c r="A23" s="70">
        <f>Startovka!A23</f>
        <v>21</v>
      </c>
      <c r="B23" s="70" t="str">
        <f>Startovka!B23</f>
        <v>Michaela Pandulová SK</v>
      </c>
      <c r="C23" s="70" t="str">
        <f>Startovka!C23</f>
        <v>Elaa Hop Bonremo Vemsilumpa</v>
      </c>
      <c r="D23" s="70" t="str">
        <f>Startovka!D23</f>
        <v>holandský ovčák</v>
      </c>
      <c r="E23" s="70" t="str">
        <f>Startovka!E23</f>
        <v>OB2</v>
      </c>
      <c r="F23" s="70" t="str">
        <f>Startovka!I3</f>
        <v>Československé obedience závody OB1, OB2, Bílany - Kroměříž</v>
      </c>
      <c r="G23" s="70">
        <f t="shared" si="0"/>
        <v>4</v>
      </c>
      <c r="H23" s="74">
        <f>'22'!D28</f>
        <v>200.5</v>
      </c>
      <c r="I23" s="75" t="str">
        <f>'22'!D29</f>
        <v>Dobře</v>
      </c>
      <c r="J23" s="41"/>
      <c r="K23" s="43" t="str">
        <f t="shared" si="1"/>
        <v xml:space="preserve"> </v>
      </c>
      <c r="L23" s="43" t="str">
        <f t="shared" si="2"/>
        <v xml:space="preserve"> </v>
      </c>
      <c r="M23" s="43">
        <f t="shared" si="3"/>
        <v>200.5</v>
      </c>
      <c r="N23" s="43" t="str">
        <f t="shared" si="4"/>
        <v xml:space="preserve"> </v>
      </c>
      <c r="O23" s="41"/>
    </row>
    <row r="24" spans="1:15" x14ac:dyDescent="0.3">
      <c r="A24" s="70">
        <f>Startovka!A24</f>
        <v>0</v>
      </c>
      <c r="B24" s="70">
        <f>Startovka!B24</f>
        <v>0</v>
      </c>
      <c r="C24" s="70">
        <f>Startovka!C24</f>
        <v>0</v>
      </c>
      <c r="D24" s="70">
        <f>Startovka!D24</f>
        <v>0</v>
      </c>
      <c r="E24" s="70">
        <f>Startovka!E24</f>
        <v>0</v>
      </c>
      <c r="F24" s="70" t="str">
        <f>Startovka!I3</f>
        <v>Československé obedience závody OB1, OB2, Bílany - Kroměříž</v>
      </c>
      <c r="G24" s="71" t="str">
        <f t="shared" si="0"/>
        <v>neurčeno</v>
      </c>
      <c r="H24" s="72" t="e">
        <f>'23'!D28</f>
        <v>#VALUE!</v>
      </c>
      <c r="I24" s="75" t="e">
        <f>'23'!D29</f>
        <v>#VALUE!</v>
      </c>
      <c r="J24" s="41"/>
      <c r="K24" s="43" t="str">
        <f t="shared" si="1"/>
        <v xml:space="preserve"> </v>
      </c>
      <c r="L24" s="43" t="str">
        <f t="shared" si="2"/>
        <v xml:space="preserve"> </v>
      </c>
      <c r="M24" s="43" t="str">
        <f t="shared" si="3"/>
        <v xml:space="preserve"> </v>
      </c>
      <c r="N24" s="43" t="str">
        <f t="shared" si="4"/>
        <v xml:space="preserve"> </v>
      </c>
      <c r="O24" s="41"/>
    </row>
    <row r="25" spans="1:15" x14ac:dyDescent="0.3">
      <c r="A25" s="70">
        <f>Startovka!A25</f>
        <v>0</v>
      </c>
      <c r="B25" s="70">
        <f>Startovka!B25</f>
        <v>0</v>
      </c>
      <c r="C25" s="70">
        <f>Startovka!C25</f>
        <v>0</v>
      </c>
      <c r="D25" s="70">
        <f>Startovka!D25</f>
        <v>0</v>
      </c>
      <c r="E25" s="70">
        <f>Startovka!E25</f>
        <v>0</v>
      </c>
      <c r="F25" s="70" t="str">
        <f>Startovka!I3</f>
        <v>Československé obedience závody OB1, OB2, Bílany - Kroměříž</v>
      </c>
      <c r="G25" s="70" t="str">
        <f t="shared" si="0"/>
        <v>neurčeno</v>
      </c>
      <c r="H25" s="74" t="e">
        <f>'24'!D28</f>
        <v>#VALUE!</v>
      </c>
      <c r="I25" s="75" t="e">
        <f>'24'!D29</f>
        <v>#VALUE!</v>
      </c>
      <c r="J25" s="41"/>
      <c r="K25" s="43" t="str">
        <f t="shared" si="1"/>
        <v xml:space="preserve"> </v>
      </c>
      <c r="L25" s="43" t="str">
        <f t="shared" si="2"/>
        <v xml:space="preserve"> </v>
      </c>
      <c r="M25" s="43" t="str">
        <f t="shared" si="3"/>
        <v xml:space="preserve"> </v>
      </c>
      <c r="N25" s="43" t="str">
        <f t="shared" si="4"/>
        <v xml:space="preserve"> </v>
      </c>
      <c r="O25" s="41"/>
    </row>
    <row r="26" spans="1:15" x14ac:dyDescent="0.3">
      <c r="A26" s="70">
        <f>Startovka!A26</f>
        <v>0</v>
      </c>
      <c r="B26" s="70">
        <f>Startovka!B26</f>
        <v>0</v>
      </c>
      <c r="C26" s="70">
        <f>Startovka!C26</f>
        <v>0</v>
      </c>
      <c r="D26" s="70">
        <f>Startovka!D26</f>
        <v>0</v>
      </c>
      <c r="E26" s="70">
        <f>Startovka!E26</f>
        <v>0</v>
      </c>
      <c r="F26" s="70" t="str">
        <f>Startovka!I3</f>
        <v>Československé obedience závody OB1, OB2, Bílany - Kroměříž</v>
      </c>
      <c r="G26" s="71" t="str">
        <f t="shared" si="0"/>
        <v>neurčeno</v>
      </c>
      <c r="H26" s="72" t="e">
        <f>'25'!D28</f>
        <v>#VALUE!</v>
      </c>
      <c r="I26" s="75" t="e">
        <f>'25'!D29</f>
        <v>#VALUE!</v>
      </c>
      <c r="J26" s="41"/>
      <c r="K26" s="43" t="str">
        <f t="shared" si="1"/>
        <v xml:space="preserve"> </v>
      </c>
      <c r="L26" s="43" t="str">
        <f t="shared" si="2"/>
        <v xml:space="preserve"> </v>
      </c>
      <c r="M26" s="43" t="str">
        <f t="shared" si="3"/>
        <v xml:space="preserve"> </v>
      </c>
      <c r="N26" s="43" t="str">
        <f t="shared" si="4"/>
        <v xml:space="preserve"> </v>
      </c>
      <c r="O26" s="41"/>
    </row>
    <row r="27" spans="1:15" x14ac:dyDescent="0.3">
      <c r="A27" s="70">
        <f>Startovka!A27</f>
        <v>0</v>
      </c>
      <c r="B27" s="70">
        <f>Startovka!B27</f>
        <v>0</v>
      </c>
      <c r="C27" s="70">
        <f>Startovka!C27</f>
        <v>0</v>
      </c>
      <c r="D27" s="70">
        <f>Startovka!D27</f>
        <v>0</v>
      </c>
      <c r="E27" s="70">
        <f>Startovka!E27</f>
        <v>0</v>
      </c>
      <c r="F27" s="70" t="str">
        <f>Startovka!I3</f>
        <v>Československé obedience závody OB1, OB2, Bílany - Kroměříž</v>
      </c>
      <c r="G27" s="70" t="str">
        <f t="shared" si="0"/>
        <v>neurčeno</v>
      </c>
      <c r="H27" s="74" t="e">
        <f>'26'!D28</f>
        <v>#VALUE!</v>
      </c>
      <c r="I27" s="75" t="e">
        <f>'26'!D29</f>
        <v>#VALUE!</v>
      </c>
      <c r="J27" s="41"/>
      <c r="K27" s="43" t="str">
        <f t="shared" si="1"/>
        <v xml:space="preserve"> </v>
      </c>
      <c r="L27" s="43" t="str">
        <f t="shared" si="2"/>
        <v xml:space="preserve"> </v>
      </c>
      <c r="M27" s="43" t="str">
        <f t="shared" si="3"/>
        <v xml:space="preserve"> </v>
      </c>
      <c r="N27" s="43" t="str">
        <f t="shared" si="4"/>
        <v xml:space="preserve"> </v>
      </c>
      <c r="O27" s="41"/>
    </row>
    <row r="28" spans="1:15" x14ac:dyDescent="0.3">
      <c r="A28" s="70">
        <f>Startovka!A28</f>
        <v>0</v>
      </c>
      <c r="B28" s="70">
        <f>Startovka!B28</f>
        <v>0</v>
      </c>
      <c r="C28" s="70">
        <f>Startovka!C28</f>
        <v>0</v>
      </c>
      <c r="D28" s="70">
        <f>Startovka!D28</f>
        <v>0</v>
      </c>
      <c r="E28" s="70">
        <f>Startovka!E28</f>
        <v>0</v>
      </c>
      <c r="F28" s="70" t="str">
        <f>Startovka!I3</f>
        <v>Československé obedience závody OB1, OB2, Bílany - Kroměříž</v>
      </c>
      <c r="G28" s="71" t="str">
        <f t="shared" si="0"/>
        <v>neurčeno</v>
      </c>
      <c r="H28" s="72" t="e">
        <f>'27'!D28</f>
        <v>#VALUE!</v>
      </c>
      <c r="I28" s="75" t="e">
        <f>'27'!D29</f>
        <v>#VALUE!</v>
      </c>
      <c r="J28" s="41"/>
      <c r="K28" s="43" t="str">
        <f t="shared" si="1"/>
        <v xml:space="preserve"> </v>
      </c>
      <c r="L28" s="43" t="str">
        <f t="shared" si="2"/>
        <v xml:space="preserve"> </v>
      </c>
      <c r="M28" s="43" t="str">
        <f t="shared" si="3"/>
        <v xml:space="preserve"> </v>
      </c>
      <c r="N28" s="43" t="str">
        <f t="shared" si="4"/>
        <v xml:space="preserve"> </v>
      </c>
      <c r="O28" s="41"/>
    </row>
    <row r="29" spans="1:15" x14ac:dyDescent="0.3">
      <c r="A29" s="70">
        <f>Startovka!A29</f>
        <v>0</v>
      </c>
      <c r="B29" s="70">
        <f>Startovka!B29</f>
        <v>0</v>
      </c>
      <c r="C29" s="70">
        <f>Startovka!C29</f>
        <v>0</v>
      </c>
      <c r="D29" s="70">
        <f>Startovka!D29</f>
        <v>0</v>
      </c>
      <c r="E29" s="70">
        <f>Startovka!E29</f>
        <v>0</v>
      </c>
      <c r="F29" s="70" t="str">
        <f>Startovka!I3</f>
        <v>Československé obedience závody OB1, OB2, Bílany - Kroměříž</v>
      </c>
      <c r="G29" s="70" t="str">
        <f t="shared" si="0"/>
        <v>neurčeno</v>
      </c>
      <c r="H29" s="74" t="e">
        <f>'28'!D28</f>
        <v>#VALUE!</v>
      </c>
      <c r="I29" s="75" t="e">
        <f>'28'!D29</f>
        <v>#VALUE!</v>
      </c>
      <c r="J29" s="41"/>
      <c r="K29" s="43" t="str">
        <f t="shared" si="1"/>
        <v xml:space="preserve"> </v>
      </c>
      <c r="L29" s="43" t="str">
        <f t="shared" si="2"/>
        <v xml:space="preserve"> </v>
      </c>
      <c r="M29" s="43" t="str">
        <f t="shared" si="3"/>
        <v xml:space="preserve"> </v>
      </c>
      <c r="N29" s="43" t="str">
        <f t="shared" si="4"/>
        <v xml:space="preserve"> </v>
      </c>
      <c r="O29" s="41"/>
    </row>
    <row r="30" spans="1:15" x14ac:dyDescent="0.3">
      <c r="A30" s="70">
        <f>Startovka!A30</f>
        <v>0</v>
      </c>
      <c r="B30" s="70">
        <f>Startovka!B30</f>
        <v>0</v>
      </c>
      <c r="C30" s="70">
        <f>Startovka!C30</f>
        <v>0</v>
      </c>
      <c r="D30" s="70">
        <f>Startovka!D30</f>
        <v>0</v>
      </c>
      <c r="E30" s="70">
        <f>Startovka!E30</f>
        <v>0</v>
      </c>
      <c r="F30" s="70" t="str">
        <f>Startovka!I3</f>
        <v>Československé obedience závody OB1, OB2, Bílany - Kroměříž</v>
      </c>
      <c r="G30" s="71" t="str">
        <f t="shared" si="0"/>
        <v>neurčeno</v>
      </c>
      <c r="H30" s="72" t="e">
        <f>'29'!D28</f>
        <v>#VALUE!</v>
      </c>
      <c r="I30" s="75" t="e">
        <f>'29'!D29</f>
        <v>#VALUE!</v>
      </c>
      <c r="J30" s="41"/>
      <c r="K30" s="43" t="str">
        <f t="shared" si="1"/>
        <v xml:space="preserve"> </v>
      </c>
      <c r="L30" s="43" t="str">
        <f t="shared" si="2"/>
        <v xml:space="preserve"> </v>
      </c>
      <c r="M30" s="43" t="str">
        <f t="shared" si="3"/>
        <v xml:space="preserve"> </v>
      </c>
      <c r="N30" s="43" t="str">
        <f t="shared" si="4"/>
        <v xml:space="preserve"> </v>
      </c>
      <c r="O30" s="41"/>
    </row>
    <row r="31" spans="1:15" x14ac:dyDescent="0.3">
      <c r="A31" s="70">
        <f>Startovka!A31</f>
        <v>0</v>
      </c>
      <c r="B31" s="70">
        <f>Startovka!B31</f>
        <v>0</v>
      </c>
      <c r="C31" s="70">
        <f>Startovka!C31</f>
        <v>0</v>
      </c>
      <c r="D31" s="70">
        <f>Startovka!D31</f>
        <v>0</v>
      </c>
      <c r="E31" s="70">
        <f>Startovka!E31</f>
        <v>0</v>
      </c>
      <c r="F31" s="70" t="str">
        <f>Startovka!I3</f>
        <v>Československé obedience závody OB1, OB2, Bílany - Kroměříž</v>
      </c>
      <c r="G31" s="70" t="str">
        <f t="shared" si="0"/>
        <v>neurčeno</v>
      </c>
      <c r="H31" s="74" t="e">
        <f>'30'!D28</f>
        <v>#VALUE!</v>
      </c>
      <c r="I31" s="75" t="e">
        <f>'30'!D29</f>
        <v>#VALUE!</v>
      </c>
      <c r="J31" s="41"/>
      <c r="K31" s="43" t="str">
        <f t="shared" si="1"/>
        <v xml:space="preserve"> </v>
      </c>
      <c r="L31" s="43" t="str">
        <f t="shared" si="2"/>
        <v xml:space="preserve"> </v>
      </c>
      <c r="M31" s="43" t="str">
        <f t="shared" si="3"/>
        <v xml:space="preserve"> </v>
      </c>
      <c r="N31" s="43" t="str">
        <f t="shared" si="4"/>
        <v xml:space="preserve"> </v>
      </c>
      <c r="O31" s="41"/>
    </row>
    <row r="32" spans="1:15" x14ac:dyDescent="0.3">
      <c r="A32" s="70">
        <f>Startovka!A32</f>
        <v>0</v>
      </c>
      <c r="B32" s="70">
        <f>Startovka!B32</f>
        <v>0</v>
      </c>
      <c r="C32" s="70">
        <f>Startovka!C32</f>
        <v>0</v>
      </c>
      <c r="D32" s="70">
        <f>Startovka!D32</f>
        <v>0</v>
      </c>
      <c r="E32" s="70">
        <f>Startovka!E32</f>
        <v>0</v>
      </c>
      <c r="F32" s="70" t="str">
        <f>Startovka!I3</f>
        <v>Československé obedience závody OB1, OB2, Bílany - Kroměříž</v>
      </c>
      <c r="G32" s="71" t="str">
        <f t="shared" si="0"/>
        <v>neurčeno</v>
      </c>
      <c r="H32" s="72" t="e">
        <f>'31'!D28</f>
        <v>#VALUE!</v>
      </c>
      <c r="I32" s="75" t="e">
        <f>'31'!D29</f>
        <v>#VALUE!</v>
      </c>
      <c r="J32" s="41"/>
      <c r="K32" s="43" t="str">
        <f t="shared" si="1"/>
        <v xml:space="preserve"> </v>
      </c>
      <c r="L32" s="43" t="str">
        <f t="shared" si="2"/>
        <v xml:space="preserve"> </v>
      </c>
      <c r="M32" s="43" t="str">
        <f t="shared" si="3"/>
        <v xml:space="preserve"> </v>
      </c>
      <c r="N32" s="43" t="str">
        <f t="shared" si="4"/>
        <v xml:space="preserve"> </v>
      </c>
      <c r="O32" s="41"/>
    </row>
    <row r="33" spans="1:15" x14ac:dyDescent="0.3">
      <c r="A33" s="70">
        <f>Startovka!A33</f>
        <v>0</v>
      </c>
      <c r="B33" s="70">
        <f>Startovka!B33</f>
        <v>0</v>
      </c>
      <c r="C33" s="70">
        <f>Startovka!C33</f>
        <v>0</v>
      </c>
      <c r="D33" s="70">
        <f>Startovka!D33</f>
        <v>0</v>
      </c>
      <c r="E33" s="70">
        <f>Startovka!E33</f>
        <v>0</v>
      </c>
      <c r="F33" s="70" t="str">
        <f>Startovka!I3</f>
        <v>Československé obedience závody OB1, OB2, Bílany - Kroměříž</v>
      </c>
      <c r="G33" s="70" t="str">
        <f t="shared" si="0"/>
        <v>neurčeno</v>
      </c>
      <c r="H33" s="74" t="e">
        <f>'32'!D28</f>
        <v>#VALUE!</v>
      </c>
      <c r="I33" s="75" t="e">
        <f>'32'!D29</f>
        <v>#VALUE!</v>
      </c>
      <c r="J33" s="41"/>
      <c r="K33" s="43" t="str">
        <f t="shared" si="1"/>
        <v xml:space="preserve"> </v>
      </c>
      <c r="L33" s="43" t="str">
        <f t="shared" si="2"/>
        <v xml:space="preserve"> </v>
      </c>
      <c r="M33" s="43" t="str">
        <f t="shared" si="3"/>
        <v xml:space="preserve"> </v>
      </c>
      <c r="N33" s="43" t="str">
        <f t="shared" si="4"/>
        <v xml:space="preserve"> </v>
      </c>
      <c r="O33" s="41"/>
    </row>
    <row r="34" spans="1:15" x14ac:dyDescent="0.3">
      <c r="A34" s="70">
        <f>Startovka!A34</f>
        <v>0</v>
      </c>
      <c r="B34" s="70">
        <f>Startovka!B34</f>
        <v>0</v>
      </c>
      <c r="C34" s="70">
        <f>Startovka!C34</f>
        <v>0</v>
      </c>
      <c r="D34" s="70">
        <f>Startovka!D34</f>
        <v>0</v>
      </c>
      <c r="E34" s="70">
        <f>Startovka!E34</f>
        <v>0</v>
      </c>
      <c r="F34" s="70" t="str">
        <f>Startovka!I3</f>
        <v>Československé obedience závody OB1, OB2, Bílany - Kroměříž</v>
      </c>
      <c r="G34" s="71" t="str">
        <f t="shared" si="0"/>
        <v>neurčeno</v>
      </c>
      <c r="H34" s="72" t="e">
        <f>'33'!D28</f>
        <v>#VALUE!</v>
      </c>
      <c r="I34" s="75" t="e">
        <f>'33'!D29</f>
        <v>#VALUE!</v>
      </c>
      <c r="J34" s="41"/>
      <c r="K34" s="43" t="str">
        <f t="shared" ref="K34:K51" si="5">IF(E34="OB-Z",(H34)," ")</f>
        <v xml:space="preserve"> </v>
      </c>
      <c r="L34" s="43" t="str">
        <f t="shared" ref="L34:L51" si="6">IF(E34="OB1",(H34)," ")</f>
        <v xml:space="preserve"> </v>
      </c>
      <c r="M34" s="43" t="str">
        <f t="shared" ref="M34:M51" si="7">IF(E34="OB2",(H34)," ")</f>
        <v xml:space="preserve"> </v>
      </c>
      <c r="N34" s="43" t="str">
        <f t="shared" ref="N34:N51" si="8">IF(E34="OB3",(H34)," ")</f>
        <v xml:space="preserve"> </v>
      </c>
      <c r="O34" s="41"/>
    </row>
    <row r="35" spans="1:15" x14ac:dyDescent="0.3">
      <c r="A35" s="70">
        <f>Startovka!A35</f>
        <v>0</v>
      </c>
      <c r="B35" s="70">
        <f>Startovka!B35</f>
        <v>0</v>
      </c>
      <c r="C35" s="70">
        <f>Startovka!C35</f>
        <v>0</v>
      </c>
      <c r="D35" s="70">
        <f>Startovka!D35</f>
        <v>0</v>
      </c>
      <c r="E35" s="70">
        <f>Startovka!E35</f>
        <v>0</v>
      </c>
      <c r="F35" s="70" t="str">
        <f>Startovka!I3</f>
        <v>Československé obedience závody OB1, OB2, Bílany - Kroměříž</v>
      </c>
      <c r="G35" s="70" t="str">
        <f t="shared" si="0"/>
        <v>neurčeno</v>
      </c>
      <c r="H35" s="74" t="e">
        <f>'34'!D28</f>
        <v>#VALUE!</v>
      </c>
      <c r="I35" s="75" t="e">
        <f>'34'!D29</f>
        <v>#VALUE!</v>
      </c>
      <c r="J35" s="41"/>
      <c r="K35" s="43" t="str">
        <f t="shared" si="5"/>
        <v xml:space="preserve"> </v>
      </c>
      <c r="L35" s="43" t="str">
        <f t="shared" si="6"/>
        <v xml:space="preserve"> </v>
      </c>
      <c r="M35" s="43" t="str">
        <f t="shared" si="7"/>
        <v xml:space="preserve"> </v>
      </c>
      <c r="N35" s="43" t="str">
        <f t="shared" si="8"/>
        <v xml:space="preserve"> </v>
      </c>
      <c r="O35" s="41"/>
    </row>
    <row r="36" spans="1:15" x14ac:dyDescent="0.3">
      <c r="A36" s="70">
        <f>Startovka!A36</f>
        <v>0</v>
      </c>
      <c r="B36" s="70">
        <f>Startovka!B36</f>
        <v>0</v>
      </c>
      <c r="C36" s="70">
        <f>Startovka!C36</f>
        <v>0</v>
      </c>
      <c r="D36" s="70">
        <f>Startovka!D36</f>
        <v>0</v>
      </c>
      <c r="E36" s="70">
        <f>Startovka!E36</f>
        <v>0</v>
      </c>
      <c r="F36" s="70" t="str">
        <f>Startovka!I3</f>
        <v>Československé obedience závody OB1, OB2, Bílany - Kroměříž</v>
      </c>
      <c r="G36" s="71" t="str">
        <f t="shared" si="0"/>
        <v>neurčeno</v>
      </c>
      <c r="H36" s="72" t="e">
        <f>'35'!D28</f>
        <v>#VALUE!</v>
      </c>
      <c r="I36" s="75" t="e">
        <f>'35'!D29</f>
        <v>#VALUE!</v>
      </c>
      <c r="J36" s="41"/>
      <c r="K36" s="43" t="str">
        <f t="shared" si="5"/>
        <v xml:space="preserve"> </v>
      </c>
      <c r="L36" s="43" t="str">
        <f t="shared" si="6"/>
        <v xml:space="preserve"> </v>
      </c>
      <c r="M36" s="43" t="str">
        <f t="shared" si="7"/>
        <v xml:space="preserve"> </v>
      </c>
      <c r="N36" s="43" t="str">
        <f t="shared" si="8"/>
        <v xml:space="preserve"> </v>
      </c>
      <c r="O36" s="41"/>
    </row>
    <row r="37" spans="1:15" x14ac:dyDescent="0.3">
      <c r="A37" s="70">
        <f>Startovka!A37</f>
        <v>0</v>
      </c>
      <c r="B37" s="70">
        <f>Startovka!B37</f>
        <v>0</v>
      </c>
      <c r="C37" s="70">
        <f>Startovka!C37</f>
        <v>0</v>
      </c>
      <c r="D37" s="70">
        <f>Startovka!D37</f>
        <v>0</v>
      </c>
      <c r="E37" s="70">
        <f>Startovka!E37</f>
        <v>0</v>
      </c>
      <c r="F37" s="70" t="str">
        <f>Startovka!I3</f>
        <v>Československé obedience závody OB1, OB2, Bílany - Kroměříž</v>
      </c>
      <c r="G37" s="70" t="str">
        <f t="shared" si="0"/>
        <v>neurčeno</v>
      </c>
      <c r="H37" s="74" t="e">
        <f>'36'!D28</f>
        <v>#VALUE!</v>
      </c>
      <c r="I37" s="75" t="e">
        <f>'36'!D29</f>
        <v>#VALUE!</v>
      </c>
      <c r="J37" s="41"/>
      <c r="K37" s="43" t="str">
        <f t="shared" si="5"/>
        <v xml:space="preserve"> </v>
      </c>
      <c r="L37" s="43" t="str">
        <f t="shared" si="6"/>
        <v xml:space="preserve"> </v>
      </c>
      <c r="M37" s="43" t="str">
        <f t="shared" si="7"/>
        <v xml:space="preserve"> </v>
      </c>
      <c r="N37" s="43" t="str">
        <f t="shared" si="8"/>
        <v xml:space="preserve"> </v>
      </c>
      <c r="O37" s="41"/>
    </row>
    <row r="38" spans="1:15" x14ac:dyDescent="0.3">
      <c r="A38" s="70">
        <f>Startovka!A38</f>
        <v>0</v>
      </c>
      <c r="B38" s="70">
        <f>Startovka!B38</f>
        <v>0</v>
      </c>
      <c r="C38" s="70">
        <f>Startovka!C38</f>
        <v>0</v>
      </c>
      <c r="D38" s="70">
        <f>Startovka!D38</f>
        <v>0</v>
      </c>
      <c r="E38" s="70">
        <f>Startovka!E38</f>
        <v>0</v>
      </c>
      <c r="F38" s="70" t="str">
        <f>Startovka!I3</f>
        <v>Československé obedience závody OB1, OB2, Bílany - Kroměříž</v>
      </c>
      <c r="G38" s="71" t="str">
        <f t="shared" si="0"/>
        <v>neurčeno</v>
      </c>
      <c r="H38" s="72" t="e">
        <f>'37'!D28</f>
        <v>#VALUE!</v>
      </c>
      <c r="I38" s="75" t="e">
        <f>'37'!D29</f>
        <v>#VALUE!</v>
      </c>
      <c r="J38" s="41"/>
      <c r="K38" s="43" t="str">
        <f t="shared" si="5"/>
        <v xml:space="preserve"> </v>
      </c>
      <c r="L38" s="43" t="str">
        <f t="shared" si="6"/>
        <v xml:space="preserve"> </v>
      </c>
      <c r="M38" s="43" t="str">
        <f t="shared" si="7"/>
        <v xml:space="preserve"> </v>
      </c>
      <c r="N38" s="43" t="str">
        <f t="shared" si="8"/>
        <v xml:space="preserve"> </v>
      </c>
      <c r="O38" s="41"/>
    </row>
    <row r="39" spans="1:15" x14ac:dyDescent="0.3">
      <c r="A39" s="70">
        <f>Startovka!A39</f>
        <v>0</v>
      </c>
      <c r="B39" s="70">
        <f>Startovka!B39</f>
        <v>0</v>
      </c>
      <c r="C39" s="70">
        <f>Startovka!C39</f>
        <v>0</v>
      </c>
      <c r="D39" s="70">
        <f>Startovka!D39</f>
        <v>0</v>
      </c>
      <c r="E39" s="70">
        <f>Startovka!E39</f>
        <v>0</v>
      </c>
      <c r="F39" s="70" t="str">
        <f>Startovka!I3</f>
        <v>Československé obedience závody OB1, OB2, Bílany - Kroměříž</v>
      </c>
      <c r="G39" s="70" t="str">
        <f t="shared" si="0"/>
        <v>neurčeno</v>
      </c>
      <c r="H39" s="74" t="e">
        <f>'38'!D28</f>
        <v>#VALUE!</v>
      </c>
      <c r="I39" s="75" t="e">
        <f>'38'!D29</f>
        <v>#VALUE!</v>
      </c>
      <c r="J39" s="41"/>
      <c r="K39" s="43" t="str">
        <f t="shared" si="5"/>
        <v xml:space="preserve"> </v>
      </c>
      <c r="L39" s="43" t="str">
        <f t="shared" si="6"/>
        <v xml:space="preserve"> </v>
      </c>
      <c r="M39" s="43" t="str">
        <f t="shared" si="7"/>
        <v xml:space="preserve"> </v>
      </c>
      <c r="N39" s="43" t="str">
        <f t="shared" si="8"/>
        <v xml:space="preserve"> </v>
      </c>
      <c r="O39" s="41"/>
    </row>
    <row r="40" spans="1:15" x14ac:dyDescent="0.3">
      <c r="A40" s="70">
        <f>Startovka!A40</f>
        <v>0</v>
      </c>
      <c r="B40" s="70">
        <f>Startovka!B40</f>
        <v>0</v>
      </c>
      <c r="C40" s="70">
        <f>Startovka!C40</f>
        <v>0</v>
      </c>
      <c r="D40" s="70">
        <f>Startovka!D40</f>
        <v>0</v>
      </c>
      <c r="E40" s="70">
        <f>Startovka!E40</f>
        <v>0</v>
      </c>
      <c r="F40" s="70" t="str">
        <f>Startovka!I3</f>
        <v>Československé obedience závody OB1, OB2, Bílany - Kroměříž</v>
      </c>
      <c r="G40" s="71" t="str">
        <f t="shared" si="0"/>
        <v>neurčeno</v>
      </c>
      <c r="H40" s="72" t="e">
        <f>'39'!D28</f>
        <v>#VALUE!</v>
      </c>
      <c r="I40" s="75" t="e">
        <f>'39'!D29</f>
        <v>#VALUE!</v>
      </c>
      <c r="J40" s="41"/>
      <c r="K40" s="43" t="str">
        <f t="shared" si="5"/>
        <v xml:space="preserve"> </v>
      </c>
      <c r="L40" s="43" t="str">
        <f t="shared" si="6"/>
        <v xml:space="preserve"> </v>
      </c>
      <c r="M40" s="43" t="str">
        <f t="shared" si="7"/>
        <v xml:space="preserve"> </v>
      </c>
      <c r="N40" s="43" t="str">
        <f t="shared" si="8"/>
        <v xml:space="preserve"> </v>
      </c>
      <c r="O40" s="41"/>
    </row>
    <row r="41" spans="1:15" x14ac:dyDescent="0.3">
      <c r="A41" s="70">
        <f>Startovka!A41</f>
        <v>0</v>
      </c>
      <c r="B41" s="70">
        <f>Startovka!B41</f>
        <v>0</v>
      </c>
      <c r="C41" s="70">
        <f>Startovka!C41</f>
        <v>0</v>
      </c>
      <c r="D41" s="70">
        <f>Startovka!D41</f>
        <v>0</v>
      </c>
      <c r="E41" s="70">
        <f>Startovka!E41</f>
        <v>0</v>
      </c>
      <c r="F41" s="70" t="str">
        <f>Startovka!I3</f>
        <v>Československé obedience závody OB1, OB2, Bílany - Kroměříž</v>
      </c>
      <c r="G41" s="70" t="str">
        <f t="shared" si="0"/>
        <v>neurčeno</v>
      </c>
      <c r="H41" s="74" t="e">
        <f>'40'!D28</f>
        <v>#VALUE!</v>
      </c>
      <c r="I41" s="75" t="e">
        <f>'40'!D29</f>
        <v>#VALUE!</v>
      </c>
      <c r="J41" s="41"/>
      <c r="K41" s="43" t="str">
        <f t="shared" si="5"/>
        <v xml:space="preserve"> </v>
      </c>
      <c r="L41" s="43" t="str">
        <f t="shared" si="6"/>
        <v xml:space="preserve"> </v>
      </c>
      <c r="M41" s="43" t="str">
        <f t="shared" si="7"/>
        <v xml:space="preserve"> </v>
      </c>
      <c r="N41" s="43" t="str">
        <f t="shared" si="8"/>
        <v xml:space="preserve"> </v>
      </c>
      <c r="O41" s="41"/>
    </row>
    <row r="42" spans="1:15" x14ac:dyDescent="0.3">
      <c r="A42" s="70">
        <f>Startovka!A42</f>
        <v>0</v>
      </c>
      <c r="B42" s="70">
        <f>Startovka!B42</f>
        <v>0</v>
      </c>
      <c r="C42" s="70">
        <f>Startovka!C42</f>
        <v>0</v>
      </c>
      <c r="D42" s="70">
        <f>Startovka!D42</f>
        <v>0</v>
      </c>
      <c r="E42" s="70">
        <f>Startovka!E42</f>
        <v>0</v>
      </c>
      <c r="F42" s="70" t="str">
        <f>Startovka!I3</f>
        <v>Československé obedience závody OB1, OB2, Bílany - Kroměříž</v>
      </c>
      <c r="G42" s="71" t="str">
        <f t="shared" si="0"/>
        <v>neurčeno</v>
      </c>
      <c r="H42" s="72" t="e">
        <f>'41'!D28</f>
        <v>#VALUE!</v>
      </c>
      <c r="I42" s="75" t="e">
        <f>'41'!D29</f>
        <v>#VALUE!</v>
      </c>
      <c r="J42" s="41"/>
      <c r="K42" s="43" t="str">
        <f t="shared" si="5"/>
        <v xml:space="preserve"> </v>
      </c>
      <c r="L42" s="43" t="str">
        <f t="shared" si="6"/>
        <v xml:space="preserve"> </v>
      </c>
      <c r="M42" s="43" t="str">
        <f t="shared" si="7"/>
        <v xml:space="preserve"> </v>
      </c>
      <c r="N42" s="43" t="str">
        <f t="shared" si="8"/>
        <v xml:space="preserve"> </v>
      </c>
      <c r="O42" s="41"/>
    </row>
    <row r="43" spans="1:15" x14ac:dyDescent="0.3">
      <c r="A43" s="70">
        <f>Startovka!A43</f>
        <v>0</v>
      </c>
      <c r="B43" s="70">
        <f>Startovka!B43</f>
        <v>0</v>
      </c>
      <c r="C43" s="70">
        <f>Startovka!C43</f>
        <v>0</v>
      </c>
      <c r="D43" s="70">
        <f>Startovka!D43</f>
        <v>0</v>
      </c>
      <c r="E43" s="70">
        <f>Startovka!E43</f>
        <v>0</v>
      </c>
      <c r="F43" s="70" t="str">
        <f>Startovka!I3</f>
        <v>Československé obedience závody OB1, OB2, Bílany - Kroměříž</v>
      </c>
      <c r="G43" s="70" t="str">
        <f t="shared" si="0"/>
        <v>neurčeno</v>
      </c>
      <c r="H43" s="74" t="e">
        <f>'42'!D28</f>
        <v>#VALUE!</v>
      </c>
      <c r="I43" s="75" t="e">
        <f>'42'!D29</f>
        <v>#VALUE!</v>
      </c>
      <c r="J43" s="41"/>
      <c r="K43" s="43" t="str">
        <f t="shared" si="5"/>
        <v xml:space="preserve"> </v>
      </c>
      <c r="L43" s="43" t="str">
        <f t="shared" si="6"/>
        <v xml:space="preserve"> </v>
      </c>
      <c r="M43" s="43" t="str">
        <f t="shared" si="7"/>
        <v xml:space="preserve"> </v>
      </c>
      <c r="N43" s="43" t="str">
        <f t="shared" si="8"/>
        <v xml:space="preserve"> </v>
      </c>
      <c r="O43" s="41"/>
    </row>
    <row r="44" spans="1:15" x14ac:dyDescent="0.3">
      <c r="A44" s="70">
        <f>Startovka!A44</f>
        <v>0</v>
      </c>
      <c r="B44" s="70">
        <f>Startovka!B44</f>
        <v>0</v>
      </c>
      <c r="C44" s="70">
        <f>Startovka!C44</f>
        <v>0</v>
      </c>
      <c r="D44" s="70">
        <f>Startovka!D44</f>
        <v>0</v>
      </c>
      <c r="E44" s="70">
        <f>Startovka!E44</f>
        <v>0</v>
      </c>
      <c r="F44" s="70" t="str">
        <f>Startovka!I3</f>
        <v>Československé obedience závody OB1, OB2, Bílany - Kroměříž</v>
      </c>
      <c r="G44" s="71" t="str">
        <f t="shared" si="0"/>
        <v>neurčeno</v>
      </c>
      <c r="H44" s="72" t="e">
        <f>'43'!D28</f>
        <v>#VALUE!</v>
      </c>
      <c r="I44" s="75" t="e">
        <f>'43'!D29</f>
        <v>#VALUE!</v>
      </c>
      <c r="J44" s="41"/>
      <c r="K44" s="43" t="str">
        <f t="shared" si="5"/>
        <v xml:space="preserve"> </v>
      </c>
      <c r="L44" s="43" t="str">
        <f t="shared" si="6"/>
        <v xml:space="preserve"> </v>
      </c>
      <c r="M44" s="43" t="str">
        <f t="shared" si="7"/>
        <v xml:space="preserve"> </v>
      </c>
      <c r="N44" s="43" t="str">
        <f t="shared" si="8"/>
        <v xml:space="preserve"> </v>
      </c>
      <c r="O44" s="41"/>
    </row>
    <row r="45" spans="1:15" x14ac:dyDescent="0.3">
      <c r="A45" s="70">
        <f>Startovka!A45</f>
        <v>0</v>
      </c>
      <c r="B45" s="70">
        <f>Startovka!B45</f>
        <v>0</v>
      </c>
      <c r="C45" s="70">
        <f>Startovka!C45</f>
        <v>0</v>
      </c>
      <c r="D45" s="70">
        <f>Startovka!D45</f>
        <v>0</v>
      </c>
      <c r="E45" s="70">
        <f>Startovka!E45</f>
        <v>0</v>
      </c>
      <c r="F45" s="70" t="str">
        <f>Startovka!I3</f>
        <v>Československé obedience závody OB1, OB2, Bílany - Kroměříž</v>
      </c>
      <c r="G45" s="70" t="str">
        <f t="shared" si="0"/>
        <v>neurčeno</v>
      </c>
      <c r="H45" s="74" t="e">
        <f>'44'!D28</f>
        <v>#VALUE!</v>
      </c>
      <c r="I45" s="75" t="e">
        <f>'44'!D29</f>
        <v>#VALUE!</v>
      </c>
      <c r="J45" s="41"/>
      <c r="K45" s="43" t="str">
        <f t="shared" si="5"/>
        <v xml:space="preserve"> </v>
      </c>
      <c r="L45" s="43" t="str">
        <f t="shared" si="6"/>
        <v xml:space="preserve"> </v>
      </c>
      <c r="M45" s="43" t="str">
        <f t="shared" si="7"/>
        <v xml:space="preserve"> </v>
      </c>
      <c r="N45" s="43" t="str">
        <f t="shared" si="8"/>
        <v xml:space="preserve"> </v>
      </c>
      <c r="O45" s="41"/>
    </row>
    <row r="46" spans="1:15" x14ac:dyDescent="0.3">
      <c r="A46" s="70">
        <f>Startovka!A46</f>
        <v>0</v>
      </c>
      <c r="B46" s="70">
        <f>Startovka!B46</f>
        <v>0</v>
      </c>
      <c r="C46" s="70">
        <f>Startovka!C46</f>
        <v>0</v>
      </c>
      <c r="D46" s="70">
        <f>Startovka!D46</f>
        <v>0</v>
      </c>
      <c r="E46" s="70">
        <f>Startovka!E46</f>
        <v>0</v>
      </c>
      <c r="F46" s="70" t="str">
        <f>Startovka!I3</f>
        <v>Československé obedience závody OB1, OB2, Bílany - Kroměříž</v>
      </c>
      <c r="G46" s="71" t="str">
        <f t="shared" si="0"/>
        <v>neurčeno</v>
      </c>
      <c r="H46" s="72" t="e">
        <f>'45'!D28</f>
        <v>#VALUE!</v>
      </c>
      <c r="I46" s="75" t="e">
        <f>'45'!D29</f>
        <v>#VALUE!</v>
      </c>
      <c r="J46" s="41"/>
      <c r="K46" s="43" t="str">
        <f t="shared" si="5"/>
        <v xml:space="preserve"> </v>
      </c>
      <c r="L46" s="43" t="str">
        <f t="shared" si="6"/>
        <v xml:space="preserve"> </v>
      </c>
      <c r="M46" s="43" t="str">
        <f t="shared" si="7"/>
        <v xml:space="preserve"> </v>
      </c>
      <c r="N46" s="43" t="str">
        <f t="shared" si="8"/>
        <v xml:space="preserve"> </v>
      </c>
      <c r="O46" s="41"/>
    </row>
    <row r="47" spans="1:15" x14ac:dyDescent="0.3">
      <c r="A47" s="70">
        <f>Startovka!A47</f>
        <v>0</v>
      </c>
      <c r="B47" s="70">
        <f>Startovka!B47</f>
        <v>0</v>
      </c>
      <c r="C47" s="70">
        <f>Startovka!C47</f>
        <v>0</v>
      </c>
      <c r="D47" s="70">
        <f>Startovka!D47</f>
        <v>0</v>
      </c>
      <c r="E47" s="70">
        <f>Startovka!E47</f>
        <v>0</v>
      </c>
      <c r="F47" s="70" t="str">
        <f>Startovka!I3</f>
        <v>Československé obedience závody OB1, OB2, Bílany - Kroměříž</v>
      </c>
      <c r="G47" s="70" t="str">
        <f t="shared" si="0"/>
        <v>neurčeno</v>
      </c>
      <c r="H47" s="74" t="e">
        <f>'46'!D28</f>
        <v>#VALUE!</v>
      </c>
      <c r="I47" s="75" t="e">
        <f>'46'!D29</f>
        <v>#VALUE!</v>
      </c>
      <c r="J47" s="41"/>
      <c r="K47" s="43" t="str">
        <f t="shared" si="5"/>
        <v xml:space="preserve"> </v>
      </c>
      <c r="L47" s="43" t="str">
        <f t="shared" si="6"/>
        <v xml:space="preserve"> </v>
      </c>
      <c r="M47" s="43" t="str">
        <f t="shared" si="7"/>
        <v xml:space="preserve"> </v>
      </c>
      <c r="N47" s="43" t="str">
        <f t="shared" si="8"/>
        <v xml:space="preserve"> </v>
      </c>
      <c r="O47" s="41"/>
    </row>
    <row r="48" spans="1:15" x14ac:dyDescent="0.3">
      <c r="A48" s="70">
        <f>Startovka!A48</f>
        <v>0</v>
      </c>
      <c r="B48" s="70">
        <f>Startovka!B48</f>
        <v>0</v>
      </c>
      <c r="C48" s="70">
        <f>Startovka!C48</f>
        <v>0</v>
      </c>
      <c r="D48" s="70">
        <f>Startovka!D48</f>
        <v>0</v>
      </c>
      <c r="E48" s="70">
        <f>Startovka!E48</f>
        <v>0</v>
      </c>
      <c r="F48" s="70" t="str">
        <f>Startovka!I3</f>
        <v>Československé obedience závody OB1, OB2, Bílany - Kroměříž</v>
      </c>
      <c r="G48" s="71" t="str">
        <f t="shared" si="0"/>
        <v>neurčeno</v>
      </c>
      <c r="H48" s="72" t="e">
        <f>'47'!D28</f>
        <v>#VALUE!</v>
      </c>
      <c r="I48" s="75" t="e">
        <f>'47'!D29</f>
        <v>#VALUE!</v>
      </c>
      <c r="J48" s="41"/>
      <c r="K48" s="43" t="str">
        <f t="shared" si="5"/>
        <v xml:space="preserve"> </v>
      </c>
      <c r="L48" s="43" t="str">
        <f t="shared" si="6"/>
        <v xml:space="preserve"> </v>
      </c>
      <c r="M48" s="43" t="str">
        <f t="shared" si="7"/>
        <v xml:space="preserve"> </v>
      </c>
      <c r="N48" s="43" t="str">
        <f t="shared" si="8"/>
        <v xml:space="preserve"> </v>
      </c>
      <c r="O48" s="41"/>
    </row>
    <row r="49" spans="1:15" x14ac:dyDescent="0.3">
      <c r="A49" s="70">
        <f>Startovka!A49</f>
        <v>0</v>
      </c>
      <c r="B49" s="70">
        <f>Startovka!B49</f>
        <v>0</v>
      </c>
      <c r="C49" s="70">
        <f>Startovka!C49</f>
        <v>0</v>
      </c>
      <c r="D49" s="70">
        <f>Startovka!D49</f>
        <v>0</v>
      </c>
      <c r="E49" s="70">
        <f>Startovka!E49</f>
        <v>0</v>
      </c>
      <c r="F49" s="70" t="str">
        <f>Startovka!I3</f>
        <v>Československé obedience závody OB1, OB2, Bílany - Kroměříž</v>
      </c>
      <c r="G49" s="70" t="str">
        <f t="shared" si="0"/>
        <v>neurčeno</v>
      </c>
      <c r="H49" s="74" t="e">
        <f>'48'!D28</f>
        <v>#VALUE!</v>
      </c>
      <c r="I49" s="75" t="e">
        <f>'48'!D29</f>
        <v>#VALUE!</v>
      </c>
      <c r="J49" s="41"/>
      <c r="K49" s="43" t="str">
        <f t="shared" si="5"/>
        <v xml:space="preserve"> </v>
      </c>
      <c r="L49" s="43" t="str">
        <f t="shared" si="6"/>
        <v xml:space="preserve"> </v>
      </c>
      <c r="M49" s="43" t="str">
        <f t="shared" si="7"/>
        <v xml:space="preserve"> </v>
      </c>
      <c r="N49" s="43" t="str">
        <f t="shared" si="8"/>
        <v xml:space="preserve"> </v>
      </c>
      <c r="O49" s="41"/>
    </row>
    <row r="50" spans="1:15" x14ac:dyDescent="0.3">
      <c r="A50" s="70">
        <f>Startovka!A50</f>
        <v>0</v>
      </c>
      <c r="B50" s="70">
        <f>Startovka!B50</f>
        <v>0</v>
      </c>
      <c r="C50" s="70">
        <f>Startovka!C50</f>
        <v>0</v>
      </c>
      <c r="D50" s="70">
        <f>Startovka!D50</f>
        <v>0</v>
      </c>
      <c r="E50" s="70">
        <f>Startovka!E50</f>
        <v>0</v>
      </c>
      <c r="F50" s="70" t="str">
        <f>Startovka!I3</f>
        <v>Československé obedience závody OB1, OB2, Bílany - Kroměříž</v>
      </c>
      <c r="G50" s="71" t="str">
        <f t="shared" si="0"/>
        <v>neurčeno</v>
      </c>
      <c r="H50" s="72" t="e">
        <f>'49'!D28</f>
        <v>#VALUE!</v>
      </c>
      <c r="I50" s="75" t="e">
        <f>'49'!D29</f>
        <v>#VALUE!</v>
      </c>
      <c r="J50" s="41"/>
      <c r="K50" s="43" t="str">
        <f t="shared" si="5"/>
        <v xml:space="preserve"> </v>
      </c>
      <c r="L50" s="43" t="str">
        <f t="shared" si="6"/>
        <v xml:space="preserve"> </v>
      </c>
      <c r="M50" s="43" t="str">
        <f t="shared" si="7"/>
        <v xml:space="preserve"> </v>
      </c>
      <c r="N50" s="43" t="str">
        <f t="shared" si="8"/>
        <v xml:space="preserve"> </v>
      </c>
      <c r="O50" s="41"/>
    </row>
    <row r="51" spans="1:15" x14ac:dyDescent="0.3">
      <c r="A51" s="70">
        <f>Startovka!A51</f>
        <v>0</v>
      </c>
      <c r="B51" s="70">
        <f>Startovka!B51</f>
        <v>0</v>
      </c>
      <c r="C51" s="70">
        <f>Startovka!C51</f>
        <v>0</v>
      </c>
      <c r="D51" s="70">
        <f>Startovka!D51</f>
        <v>0</v>
      </c>
      <c r="E51" s="70">
        <f>Startovka!E51</f>
        <v>0</v>
      </c>
      <c r="F51" s="70" t="str">
        <f>Startovka!I3</f>
        <v>Československé obedience závody OB1, OB2, Bílany - Kroměříž</v>
      </c>
      <c r="G51" s="70" t="str">
        <f t="shared" si="0"/>
        <v>neurčeno</v>
      </c>
      <c r="H51" s="74" t="e">
        <f>'50'!D28</f>
        <v>#VALUE!</v>
      </c>
      <c r="I51" s="75" t="e">
        <f>'50'!D29</f>
        <v>#VALUE!</v>
      </c>
      <c r="J51" s="41"/>
      <c r="K51" s="43" t="str">
        <f t="shared" si="5"/>
        <v xml:space="preserve"> </v>
      </c>
      <c r="L51" s="43" t="str">
        <f t="shared" si="6"/>
        <v xml:space="preserve"> </v>
      </c>
      <c r="M51" s="43" t="str">
        <f t="shared" si="7"/>
        <v xml:space="preserve"> </v>
      </c>
      <c r="N51" s="43" t="str">
        <f t="shared" si="8"/>
        <v xml:space="preserve"> </v>
      </c>
      <c r="O51" s="41"/>
    </row>
  </sheetData>
  <sortState xmlns:xlrd2="http://schemas.microsoft.com/office/spreadsheetml/2017/richdata2" ref="A2:I51">
    <sortCondition descending="1" ref="A2"/>
  </sortState>
  <conditionalFormatting sqref="A2:I51">
    <cfRule type="expression" dxfId="3" priority="1" stopIfTrue="1">
      <formula>$E2:$E52="OB3"</formula>
    </cfRule>
    <cfRule type="expression" dxfId="2" priority="2" stopIfTrue="1">
      <formula>$E2:$E52="OB2"</formula>
    </cfRule>
    <cfRule type="expression" dxfId="1" priority="3" stopIfTrue="1">
      <formula>$E2:$E52="OB1"</formula>
    </cfRule>
    <cfRule type="expression" dxfId="0" priority="4" stopIfTrue="1">
      <formula>$E2:$E52="OB-Z"</formula>
    </cfRule>
  </conditionalFormatting>
  <pageMargins left="0.70000000000000007" right="0.70000000000000007" top="1.181102362204725" bottom="1.181102362204725" header="0.78740157480314998" footer="0.78740157480314998"/>
  <pageSetup paperSize="9" scale="37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36"/>
  <sheetViews>
    <sheetView topLeftCell="A12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J3Ks0MMwpTjviI+JPw9puSnTPcevnFwl8vZOfGkaT+HoLPvi+NhWQvubDqvWaJpxN4KsxQMKeIqLPMnO0eJMw==" saltValue="XpDHzHFCUbQTnVDUYvka3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zcSgKqE+r8hR2F+9lUNJD1xbD0B7/HEvoueJX4E5cHzr7Na8vXvWtxRFxsyEdZQV4TLeyihRltdCQX7Krfj5A==" saltValue="5EizMZFu/lJ7KIyl/jnp4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08jHmtkh46c8auKYV/8gFNjyE8+/Qk6Xsv9VrkiYco7fhizteVmY2Qvu/8U8a3WXaHCfkliDtzYKr2X3NPeGA==" saltValue="36b5hBCXp5AkLAmLI5WBf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44UNCvA8J970+rnbWLrnNAlvivIxdD/ugS3zuvPGSQSr+O0omrqQtGudYIletv1jsP0zxI35MS3WiJC3w3sJ8A==" saltValue="mQl07cZUs041Ts6cfSSIC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s4lhqAoBNivah899vftg6gDdtn4NUIQtZ0wYxFdApRw68SPmJRGFY0FXkYhhZS36vei6yuajLj9+PycBl2FA/w==" saltValue="bXP0LrJt89A7KigVg391Y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e2PuS2LXq52+dchMAGRm5JxGUULNJtqYKdGe0T/M7YrOEHZd3sJNQUAh577yZzfLDs+5YKfyFa5bUmoTUCLhA==" saltValue="3mh20HiCP+gLwOo/CTuQ5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K36"/>
  <sheetViews>
    <sheetView topLeftCell="A9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Yp0W8H9xoz89DCupP8hXIPL9WsKdbv0++ymbNwWGzKXzah2OxEWiZ2BbwB++VKn4/txf/D1lg4j8Q/3hCqfZw==" saltValue="mZeMnNW5mcNgB6nNstCfh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7GQVPoS61weJGcGOGLJCmWUR0maIFLVDm4bX7ZRV3PDJvPuEFv43fdesR9IvF1VeqUC+ahjYVWThDCSp+lFwxg==" saltValue="kjBMqsYRUmZCjjszuec+6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yMsuZt5UrDyEXLfgKdTrZfNUZiXls3SzXYPtwlCn+wZUEllJlZ50xXQYQEAblMR3mgvwY+6WRfdCFwgoCK2Pw==" saltValue="fimRj5lD66uK4+wTqVAb9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3nGUpG9sJqIkqzeTW+vPaQ9NuFuUaDQayn543yZhAMo/KHI3Bq8BoZBuHJKf7MQr8ek3SJRm1SFtJWQorZULjA==" saltValue="qxqBolRirx33T42x4A1ip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6"/>
  <sheetViews>
    <sheetView topLeftCell="A4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</f>
        <v>Martina Hánová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</f>
        <v xml:space="preserve">Caya Kaden Lucky Duckling 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</f>
        <v>nova scotia duck tolling retriever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</f>
        <v>1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</f>
        <v>9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6.5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26</v>
      </c>
      <c r="H19" s="64">
        <f t="shared" si="0"/>
        <v>26</v>
      </c>
      <c r="I19" s="64">
        <f t="shared" si="1"/>
        <v>13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Skok přes překážku a aport činky</v>
      </c>
      <c r="D20" s="66">
        <v>7.5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 a zpět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9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27</v>
      </c>
      <c r="H23" s="64">
        <f t="shared" si="0"/>
        <v>27</v>
      </c>
      <c r="I23" s="64">
        <f t="shared" si="1"/>
        <v>13.5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7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28</v>
      </c>
      <c r="H24" s="64">
        <f t="shared" si="0"/>
        <v>28</v>
      </c>
      <c r="I24" s="64">
        <f t="shared" si="1"/>
        <v>14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 a položení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7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14</v>
      </c>
      <c r="H26" s="64">
        <f t="shared" si="0"/>
        <v>14</v>
      </c>
      <c r="I26" s="64">
        <f t="shared" si="1"/>
        <v>7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157</v>
      </c>
      <c r="E28" s="101"/>
      <c r="F28" s="101"/>
      <c r="G28" s="101"/>
      <c r="H28" s="64">
        <f>SUM(G18:G27)</f>
        <v>157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3mT74eoDCRhtuAYdNhueXWKc6QTD27ThqOvxemh6zUHXBi+Nlf0PfgT5YQ8p7Yick3zMBoKu1d7IjtAaCr5NQ==" saltValue="WK0HIvTqEq7gKYpunh67v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lsAR0kwSNouqKMFtLBU8HK8uemyvBGGjR8oNXVMMxySl0tRTNipnmqEgig1FMqMARx2sElXkcnBlnBMjd99W0Q==" saltValue="ifEq3LkSawbh91FiGyGQv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L7MFtBbBlZOxKu7x0BNoLNz5rZkgpvTSoVnuXVa/T1J+tdu2LSk2ukDLTIdMeM2QviKHbsTL66hTfNyOnBUhA==" saltValue="jOwFzPJTxh2RvI8QWBzZc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0+3vWZWWyFx/36zHZFeaMjJgCXldTdgPI3p8ojKGe3ttkZqmNKf7bNuK0MeLqmzHDMPMmUlUM0WaixsgXrQ5g==" saltValue="lL3znB2dS/APxlAe4vvyR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K36"/>
  <sheetViews>
    <sheetView topLeftCell="A14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/Zjni8/kGFrdeJ4P2xmTMY4VZFdLFH6QCfONSXEG8EmSLB/JDFfUMWkECKMkELsh4iICO09ksMlepaqFv/u9iA==" saltValue="2dIrFE3bxRuasYjFmmTRm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K36"/>
  <sheetViews>
    <sheetView topLeftCell="A12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YnEx/jp8+2rlCMauPUySv+hDIUTO9a38O1OPad07UxK/Q84dSiuoeTrv7e/yniLmSk2l3Tw7Foi3EJWBygGdw==" saltValue="BCNWgTfy/0s+yAsydmByj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woG23c7I2844DlZzF6hinw1vDluuXbTVml8fUgQ/I0oCYSX5MZ0krpxgTBx9291kCkl8cwhsLFrLUEwKzhA5TA==" saltValue="QDbd4/6ujk4qSsTroL3P+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AT47mg8nY1Kh7oyISfIpNLzbCnCKbomDLGBGnRNzQeB90IxXadaZVh48cuBhLjQp4t7x+yetrj0LKBInDC3pw==" saltValue="M6hAmrrf2y7GuUlf4gaNL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B74K1pP0s44FdwCccOvu77JHv+ak+nJU8Thu450Xf/yjyACNFT6PVrS5m9yetNbqTWIqTawmWUDeAsA604JhpQ==" saltValue="U5QP3UPgFzZKUlRUL1LIc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vMYZslfHiXBVPrtes0giOj4oKEDJHdw5KpVT7kWXK44BF01dYlYPY6g1XZNoL4aiff5BaC9LN90sDZgII+F6g==" saltValue="mLFbvex+3er12AP0vmomd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3EzxH9DCNnLOs9i7IWLMVZ6eIaE2OYouYNP/TA34od6LtIWzVCVtOXnyr859EID1HrK91+ZFmm+NmYfNjU3V1g==" saltValue="dlS0d44G5VZH8X1gJDXpX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6"/>
  <sheetViews>
    <sheetView topLeftCell="A3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Startovka!B3</f>
        <v>Naděžda Hájeková SK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Startovka!C3</f>
        <v>Jai Hilary Beberon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Startovka!D3</f>
        <v>border kolie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</f>
        <v>2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Startovka!E3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Výsledky!G3</f>
        <v>3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13.5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9.5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38</v>
      </c>
      <c r="H19" s="64">
        <f t="shared" si="0"/>
        <v>38</v>
      </c>
      <c r="I19" s="64">
        <f t="shared" si="1"/>
        <v>19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Skok přes překážku a aport činky</v>
      </c>
      <c r="D20" s="66">
        <v>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20</v>
      </c>
      <c r="H20" s="64">
        <f t="shared" si="0"/>
        <v>20</v>
      </c>
      <c r="I20" s="64">
        <f t="shared" si="1"/>
        <v>10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 a zpět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9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27</v>
      </c>
      <c r="H23" s="64">
        <f t="shared" si="0"/>
        <v>27</v>
      </c>
      <c r="I23" s="64">
        <f t="shared" si="1"/>
        <v>13.5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8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16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 a položení</v>
      </c>
      <c r="D25" s="66">
        <v>10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40</v>
      </c>
      <c r="H25" s="64">
        <f t="shared" si="0"/>
        <v>40</v>
      </c>
      <c r="I25" s="64">
        <f t="shared" si="1"/>
        <v>20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8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16</v>
      </c>
      <c r="H26" s="64">
        <f t="shared" si="0"/>
        <v>16</v>
      </c>
      <c r="I26" s="64">
        <f t="shared" si="1"/>
        <v>8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264</v>
      </c>
      <c r="E28" s="101"/>
      <c r="F28" s="101"/>
      <c r="G28" s="101"/>
      <c r="H28" s="64">
        <f>SUM(G18:G27)</f>
        <v>264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sAISHs7ai4mEn73F1Izo9KT8i7u/s/BpYar0hjG8z4iI44lhXPCPlj87BKQ8UqzQ9PfoHFro5PI9WIObs/2xg==" saltValue="r3ENihsk96jCrrWi6RNyc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3Hu3vAUz8Lc2AiwlxhGemVpJFZoAb9O3BcZtg5sppeo/3rSO2dYWcmfUEKqqun8RUbGTI0+eUGCefhLF4OULIQ==" saltValue="k2VkPlsOs5ZHhk9EnFsZ9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dafSfOa9+ywsBjevXpF7XNDWPdpz4E108zF0oXZF4chSmkvTSAXKMwleIyhFUz3fGqIBCVvp+uFm9GwtuInWaw==" saltValue="b2mrMUgUt1kwnafmjyL3j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Startovka!B50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Startovka!C50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Startovka!D50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Startovka!E50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Výsledky!G50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OljsNj1GzRrykG2YnbrlGzW4zHxVO5l4HdNDTHXF37dVGkBxJpMauMM6KCDfpOXngUX8bxcc1mY70ofHIQP//Q==" saltValue="MrjnScxZw6qC3GPIwNqzm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K36"/>
  <sheetViews>
    <sheetView topLeftCell="A12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Startovka!B51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Startovka!C51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Startovka!D51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Startovka!E51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Výsledky!G51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HBhgtm+dlzzHBRr2ajCnK1rX4DIoLUEnVwDZJ4aBlaKjOFsF3dh5RcRSKnMHeCbEbwqy7eju92xvzGHZZhB8A==" saltValue="/ydUUPoOvikvsskmt1b1g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6"/>
  <sheetViews>
    <sheetView topLeftCell="A3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Startovka!B4</f>
        <v>Zita Přichystalová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Startovka!C4</f>
        <v>Huricane von Don El Ranzo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Startovka!D4</f>
        <v>sheltie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</f>
        <v>3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Startovka!E4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Výsledky!G4</f>
        <v>2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9.5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38</v>
      </c>
      <c r="H19" s="64">
        <f t="shared" si="0"/>
        <v>38</v>
      </c>
      <c r="I19" s="64">
        <f t="shared" si="1"/>
        <v>19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Skok přes překážku a aport činky</v>
      </c>
      <c r="D20" s="66">
        <v>7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28</v>
      </c>
      <c r="H20" s="64">
        <f t="shared" si="0"/>
        <v>28</v>
      </c>
      <c r="I20" s="64">
        <f t="shared" si="1"/>
        <v>14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 a zpět</v>
      </c>
      <c r="D22" s="66">
        <v>10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40</v>
      </c>
      <c r="H22" s="64">
        <f t="shared" si="0"/>
        <v>40</v>
      </c>
      <c r="I22" s="64">
        <f t="shared" si="1"/>
        <v>20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9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27</v>
      </c>
      <c r="H23" s="64">
        <f t="shared" si="0"/>
        <v>27</v>
      </c>
      <c r="I23" s="64">
        <f t="shared" si="1"/>
        <v>13.5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8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16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 a položení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9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18</v>
      </c>
      <c r="H26" s="64">
        <f t="shared" si="0"/>
        <v>18</v>
      </c>
      <c r="I26" s="64">
        <f t="shared" si="1"/>
        <v>9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281</v>
      </c>
      <c r="E28" s="101"/>
      <c r="F28" s="101"/>
      <c r="G28" s="101"/>
      <c r="H28" s="64">
        <f>SUM(G18:G27)</f>
        <v>281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M7AaGfvQkcMK4ZjC1TwlawCFcIX7zo4i/grQeNGy4b3HcU8teYvwDNMPSWh/2cda23QGJvc1U7o/Rtu/wPGdgg==" saltValue="ytbZcV+UrH2Czvpi60o/i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6"/>
  <sheetViews>
    <sheetView topLeftCell="A3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Startovka!B5</f>
        <v>Lucia Tomášová SK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Startovka!C5</f>
        <v>Exima Srdcové eso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Startovka!D5</f>
        <v xml:space="preserve">australský ovčák 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</f>
        <v>4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Startovka!E5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Výsledky!G5</f>
        <v>4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13.5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9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36</v>
      </c>
      <c r="H19" s="64">
        <f t="shared" si="0"/>
        <v>36</v>
      </c>
      <c r="I19" s="64">
        <f t="shared" si="1"/>
        <v>18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Skok přes překážku a aport činky</v>
      </c>
      <c r="D20" s="66">
        <v>6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 a zpět</v>
      </c>
      <c r="D22" s="66">
        <v>10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40</v>
      </c>
      <c r="H22" s="64">
        <f t="shared" si="0"/>
        <v>40</v>
      </c>
      <c r="I22" s="64">
        <f t="shared" si="1"/>
        <v>20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9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27</v>
      </c>
      <c r="H23" s="64">
        <f t="shared" si="0"/>
        <v>27</v>
      </c>
      <c r="I23" s="64">
        <f t="shared" si="1"/>
        <v>13.5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6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 a položení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8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16</v>
      </c>
      <c r="H26" s="64">
        <f t="shared" si="0"/>
        <v>16</v>
      </c>
      <c r="I26" s="64">
        <f t="shared" si="1"/>
        <v>8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262</v>
      </c>
      <c r="E28" s="101"/>
      <c r="F28" s="101"/>
      <c r="G28" s="101"/>
      <c r="H28" s="64">
        <f>SUM(G18:G27)</f>
        <v>262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DC3z2iAtA0aqm7q5+a889u+Jodgr6Hak6wSYziqlDpdBTSq3JWimKqXUXT1sZCXtpO0dwSr13wXhx3udrmwZA==" saltValue="vBx8gbIX8+e//1h8JzhmD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6"/>
  <sheetViews>
    <sheetView topLeftCell="A3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Startovka!B6</f>
        <v xml:space="preserve">Marie Kavalcová 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Startovka!C6</f>
        <v xml:space="preserve">Beira od Koryta Šatavy 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Startovka!D6</f>
        <v>chodský pes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Startovka!A6</f>
        <v>5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Startovka!E6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Výsledky!G6</f>
        <v>6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7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28</v>
      </c>
      <c r="H19" s="64">
        <f t="shared" si="0"/>
        <v>28</v>
      </c>
      <c r="I19" s="64">
        <f t="shared" si="1"/>
        <v>14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Skok přes překážku a aport činky</v>
      </c>
      <c r="D20" s="66">
        <v>8.5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34</v>
      </c>
      <c r="H20" s="64">
        <f t="shared" si="0"/>
        <v>34</v>
      </c>
      <c r="I20" s="64">
        <f t="shared" si="1"/>
        <v>17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10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40</v>
      </c>
      <c r="H21" s="64">
        <f t="shared" si="0"/>
        <v>40</v>
      </c>
      <c r="I21" s="64">
        <f t="shared" si="1"/>
        <v>20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 a zpět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9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27</v>
      </c>
      <c r="H23" s="64">
        <f t="shared" si="0"/>
        <v>27</v>
      </c>
      <c r="I23" s="64">
        <f t="shared" si="1"/>
        <v>13.5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8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16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 a položení</v>
      </c>
      <c r="D25" s="66">
        <v>10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40</v>
      </c>
      <c r="H25" s="64">
        <f t="shared" si="0"/>
        <v>40</v>
      </c>
      <c r="I25" s="64">
        <f t="shared" si="1"/>
        <v>20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251</v>
      </c>
      <c r="E28" s="101"/>
      <c r="F28" s="101"/>
      <c r="G28" s="101"/>
      <c r="H28" s="64">
        <f>SUM(G18:G27)</f>
        <v>251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+4x0OEc0SJ6mWIKVFnvExzGjxOO/fVhJEmWrZYHbyXYALKIwChA/kq4PMakPA/4qgsQCPJOj3cu2OwvXWTNjXg==" saltValue="YQUFiRywOsavMhUCiyGsO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6"/>
  <sheetViews>
    <sheetView topLeftCell="A3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Československé obedience závody OB1, OB2, Bílany - Kroměříž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0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Startovka!B7</f>
        <v>Pavla Kratěnová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Startovka!C7</f>
        <v xml:space="preserve">Cayapó Heart od Jezera Vápenice 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Startovka!D7</f>
        <v xml:space="preserve">australský ovčák 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Startovka!A7</f>
        <v>6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Startovka!E7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Výsledky!G7</f>
        <v>5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Skok přes překážku a aport činky</v>
      </c>
      <c r="D20" s="66">
        <v>9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36</v>
      </c>
      <c r="H20" s="64">
        <f t="shared" si="0"/>
        <v>36</v>
      </c>
      <c r="I20" s="64">
        <f t="shared" si="1"/>
        <v>18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9.5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38</v>
      </c>
      <c r="H21" s="64">
        <f t="shared" si="0"/>
        <v>38</v>
      </c>
      <c r="I21" s="64">
        <f t="shared" si="1"/>
        <v>19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 a zpět</v>
      </c>
      <c r="D22" s="66">
        <v>7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28</v>
      </c>
      <c r="H22" s="64">
        <f t="shared" si="0"/>
        <v>28</v>
      </c>
      <c r="I22" s="64">
        <f t="shared" si="1"/>
        <v>14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6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18</v>
      </c>
      <c r="H23" s="64">
        <f t="shared" si="0"/>
        <v>18</v>
      </c>
      <c r="I23" s="64">
        <f t="shared" si="1"/>
        <v>9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7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28</v>
      </c>
      <c r="H24" s="64">
        <f t="shared" si="0"/>
        <v>28</v>
      </c>
      <c r="I24" s="64">
        <f t="shared" si="1"/>
        <v>14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 a položení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9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18</v>
      </c>
      <c r="H26" s="64">
        <f t="shared" si="0"/>
        <v>18</v>
      </c>
      <c r="I26" s="64">
        <f t="shared" si="1"/>
        <v>9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260</v>
      </c>
      <c r="E28" s="101"/>
      <c r="F28" s="101"/>
      <c r="G28" s="101"/>
      <c r="H28" s="64">
        <f>SUM(G18:G27)</f>
        <v>260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/a4PJIWom8sj7SzKEAnasJMgc7af4FPND3doGCQauQQPTuXcfEQ/YXBUqpOSKd16B2zgkA/QI3CCnJZvDMeWlQ==" saltValue="Lhsy1e5TMfxClUwyQpOuT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juraj</cp:lastModifiedBy>
  <cp:revision>1</cp:revision>
  <cp:lastPrinted>2024-11-16T17:31:15Z</cp:lastPrinted>
  <dcterms:created xsi:type="dcterms:W3CDTF">2020-01-31T23:26:18Z</dcterms:created>
  <dcterms:modified xsi:type="dcterms:W3CDTF">2024-11-21T08:50:25Z</dcterms:modified>
</cp:coreProperties>
</file>