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wnloads\"/>
    </mc:Choice>
  </mc:AlternateContent>
  <xr:revisionPtr revIDLastSave="0" documentId="13_ncr:1_{887B471A-3AFD-4293-94A1-D75403C9BB7F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20" i="3" l="1"/>
  <c r="C14" i="22" s="1"/>
  <c r="G24" i="3"/>
  <c r="C14" i="26" s="1"/>
  <c r="G28" i="3"/>
  <c r="G32" i="3"/>
  <c r="G36" i="3"/>
  <c r="G40" i="3"/>
  <c r="G44" i="3"/>
  <c r="G48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G19" i="3" s="1"/>
  <c r="C14" i="21" s="1"/>
  <c r="E20" i="3"/>
  <c r="E21" i="3"/>
  <c r="G21" i="3" s="1"/>
  <c r="C14" i="23" s="1"/>
  <c r="E22" i="3"/>
  <c r="G22" i="3" s="1"/>
  <c r="C14" i="24" s="1"/>
  <c r="E23" i="3"/>
  <c r="G23" i="3" s="1"/>
  <c r="C14" i="25" s="1"/>
  <c r="E24" i="3"/>
  <c r="E25" i="3"/>
  <c r="G25" i="3" s="1"/>
  <c r="C14" i="27" s="1"/>
  <c r="E26" i="3"/>
  <c r="M26" i="3" s="1"/>
  <c r="E27" i="3"/>
  <c r="G27" i="3" s="1"/>
  <c r="E28" i="3"/>
  <c r="E29" i="3"/>
  <c r="G29" i="3" s="1"/>
  <c r="E30" i="3"/>
  <c r="G30" i="3" s="1"/>
  <c r="E31" i="3"/>
  <c r="G31" i="3" s="1"/>
  <c r="E32" i="3"/>
  <c r="E33" i="3"/>
  <c r="G33" i="3" s="1"/>
  <c r="E34" i="3"/>
  <c r="M34" i="3" s="1"/>
  <c r="E35" i="3"/>
  <c r="G35" i="3" s="1"/>
  <c r="E36" i="3"/>
  <c r="E37" i="3"/>
  <c r="G37" i="3" s="1"/>
  <c r="E38" i="3"/>
  <c r="G38" i="3" s="1"/>
  <c r="E39" i="3"/>
  <c r="G39" i="3" s="1"/>
  <c r="E40" i="3"/>
  <c r="E41" i="3"/>
  <c r="N41" i="3" s="1"/>
  <c r="E42" i="3"/>
  <c r="N42" i="3" s="1"/>
  <c r="E43" i="3"/>
  <c r="L43" i="3" s="1"/>
  <c r="E44" i="3"/>
  <c r="E45" i="3"/>
  <c r="G45" i="3" s="1"/>
  <c r="E46" i="3"/>
  <c r="G46" i="3" s="1"/>
  <c r="E47" i="3"/>
  <c r="G47" i="3" s="1"/>
  <c r="E48" i="3"/>
  <c r="E49" i="3"/>
  <c r="N49" i="3" s="1"/>
  <c r="E50" i="3"/>
  <c r="K50" i="3" s="1"/>
  <c r="E51" i="3"/>
  <c r="G51" i="3" s="1"/>
  <c r="E4" i="3"/>
  <c r="E5" i="3"/>
  <c r="E6" i="3"/>
  <c r="M6" i="3" s="1"/>
  <c r="E7" i="3"/>
  <c r="E8" i="3"/>
  <c r="E9" i="3"/>
  <c r="E10" i="3"/>
  <c r="M10" i="3" s="1"/>
  <c r="M11" i="3"/>
  <c r="E3" i="3"/>
  <c r="E2" i="3"/>
  <c r="C27" i="52"/>
  <c r="C27" i="48"/>
  <c r="C27" i="44"/>
  <c r="C27" i="40"/>
  <c r="C27" i="32"/>
  <c r="C27" i="2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27" i="53" s="1"/>
  <c r="C12" i="53"/>
  <c r="C11" i="53"/>
  <c r="C10" i="53"/>
  <c r="C9" i="53"/>
  <c r="C5" i="53"/>
  <c r="C4" i="53"/>
  <c r="C3" i="53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27" i="39" s="1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13" i="36"/>
  <c r="F26" i="36" s="1"/>
  <c r="I26" i="36" s="1"/>
  <c r="C12" i="36"/>
  <c r="C11" i="36"/>
  <c r="C10" i="36"/>
  <c r="C9" i="36"/>
  <c r="C5" i="36"/>
  <c r="C4" i="36"/>
  <c r="C3" i="36"/>
  <c r="C13" i="35"/>
  <c r="C27" i="35" s="1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27" i="33" s="1"/>
  <c r="C12" i="33"/>
  <c r="C11" i="33"/>
  <c r="C10" i="33"/>
  <c r="C9" i="33"/>
  <c r="C5" i="33"/>
  <c r="C4" i="33"/>
  <c r="C3" i="33"/>
  <c r="C26" i="32"/>
  <c r="F25" i="32"/>
  <c r="I25" i="32" s="1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27" i="31" s="1"/>
  <c r="C12" i="31"/>
  <c r="C11" i="31"/>
  <c r="C10" i="31"/>
  <c r="C9" i="31"/>
  <c r="C5" i="31"/>
  <c r="C4" i="31"/>
  <c r="C3" i="31"/>
  <c r="F25" i="30"/>
  <c r="I25" i="30" s="1"/>
  <c r="G25" i="30" s="1"/>
  <c r="C25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27" i="29" s="1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27" i="23" s="1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27" i="21" s="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0"/>
  <c r="D14" i="48"/>
  <c r="D14" i="47"/>
  <c r="D14" i="46"/>
  <c r="I26" i="44"/>
  <c r="D14" i="44"/>
  <c r="D14" i="41"/>
  <c r="D14" i="40"/>
  <c r="D14" i="35"/>
  <c r="D14" i="34"/>
  <c r="D14" i="33"/>
  <c r="D14" i="32"/>
  <c r="D14" i="31"/>
  <c r="D14" i="30"/>
  <c r="D14" i="29"/>
  <c r="D14" i="24"/>
  <c r="D14" i="16"/>
  <c r="D14" i="13"/>
  <c r="D14" i="11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D14" i="43" l="1"/>
  <c r="C7" i="51"/>
  <c r="C27" i="20"/>
  <c r="C27" i="24"/>
  <c r="C27" i="36"/>
  <c r="C27" i="25"/>
  <c r="C27" i="37"/>
  <c r="C27" i="41"/>
  <c r="C27" i="45"/>
  <c r="C27" i="49"/>
  <c r="G43" i="3"/>
  <c r="C19" i="30"/>
  <c r="C25" i="32"/>
  <c r="C26" i="36"/>
  <c r="C23" i="43"/>
  <c r="C7" i="44"/>
  <c r="F20" i="44"/>
  <c r="I20" i="44" s="1"/>
  <c r="F22" i="47"/>
  <c r="I22" i="47" s="1"/>
  <c r="F19" i="51"/>
  <c r="I19" i="51" s="1"/>
  <c r="C27" i="22"/>
  <c r="C27" i="26"/>
  <c r="C27" i="30"/>
  <c r="C27" i="34"/>
  <c r="C27" i="38"/>
  <c r="C27" i="42"/>
  <c r="C27" i="46"/>
  <c r="C27" i="50"/>
  <c r="G50" i="3"/>
  <c r="G42" i="3"/>
  <c r="G34" i="3"/>
  <c r="G26" i="3"/>
  <c r="C14" i="28" s="1"/>
  <c r="G18" i="3"/>
  <c r="C14" i="20" s="1"/>
  <c r="D14" i="51"/>
  <c r="C21" i="30"/>
  <c r="C23" i="47"/>
  <c r="F22" i="51"/>
  <c r="I22" i="51" s="1"/>
  <c r="F25" i="52"/>
  <c r="I25" i="52" s="1"/>
  <c r="C27" i="27"/>
  <c r="C27" i="43"/>
  <c r="C27" i="47"/>
  <c r="C27" i="51"/>
  <c r="G49" i="3"/>
  <c r="G41" i="3"/>
  <c r="G17" i="3"/>
  <c r="C14" i="19" s="1"/>
  <c r="C27" i="9"/>
  <c r="C27" i="12"/>
  <c r="D14" i="9"/>
  <c r="D14" i="10"/>
  <c r="D14" i="14"/>
  <c r="D14" i="12"/>
  <c r="C27" i="18"/>
  <c r="C27" i="16"/>
  <c r="C27" i="15"/>
  <c r="C27" i="14"/>
  <c r="C27" i="13"/>
  <c r="G20" i="44"/>
  <c r="G25" i="32"/>
  <c r="N50" i="3"/>
  <c r="L41" i="3"/>
  <c r="M41" i="3"/>
  <c r="K49" i="3"/>
  <c r="M33" i="3"/>
  <c r="L42" i="3"/>
  <c r="M49" i="3"/>
  <c r="K17" i="3"/>
  <c r="M42" i="3"/>
  <c r="F27" i="5"/>
  <c r="C27" i="5"/>
  <c r="H26" i="32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G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G26" i="38" s="1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44"/>
  <c r="G26" i="44"/>
  <c r="C23" i="29"/>
  <c r="L5" i="3"/>
  <c r="N7" i="3"/>
  <c r="C19" i="23"/>
  <c r="C7" i="23"/>
  <c r="L9" i="3"/>
  <c r="M9" i="3"/>
  <c r="L10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I19" i="47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0"/>
  <c r="G26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C18" i="18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G24" i="50" l="1"/>
  <c r="G26" i="50"/>
  <c r="D6" i="50"/>
  <c r="G20" i="50"/>
  <c r="H25" i="40"/>
  <c r="H26" i="45"/>
  <c r="H21" i="48"/>
  <c r="G21" i="36"/>
  <c r="G21" i="34"/>
  <c r="H22" i="51"/>
  <c r="H27" i="51"/>
  <c r="D7" i="18"/>
  <c r="G26" i="46"/>
  <c r="G25" i="46"/>
  <c r="G25" i="50"/>
  <c r="G24" i="3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N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0" l="1"/>
  <c r="I18" i="3" s="1"/>
  <c r="H18" i="3"/>
  <c r="K43" i="3"/>
  <c r="H19" i="3"/>
  <c r="K44" i="3"/>
  <c r="H20" i="3"/>
  <c r="D29" i="23"/>
  <c r="I21" i="3" s="1"/>
  <c r="H21" i="3"/>
  <c r="K46" i="3"/>
  <c r="H22" i="3"/>
  <c r="K47" i="3"/>
  <c r="H23" i="3"/>
  <c r="D29" i="26"/>
  <c r="I24" i="3" s="1"/>
  <c r="H24" i="3"/>
  <c r="L3" i="3"/>
  <c r="H26" i="3"/>
  <c r="D29" i="13"/>
  <c r="I11" i="3" s="1"/>
  <c r="H11" i="3"/>
  <c r="D29" i="17"/>
  <c r="I15" i="3" s="1"/>
  <c r="H15" i="3"/>
  <c r="K15" i="3" s="1"/>
  <c r="D29" i="14"/>
  <c r="I12" i="3" s="1"/>
  <c r="H12" i="3"/>
  <c r="K12" i="3" s="1"/>
  <c r="L2" i="3"/>
  <c r="H27" i="3"/>
  <c r="D29" i="18"/>
  <c r="I16" i="3" s="1"/>
  <c r="H16" i="3"/>
  <c r="K16" i="3" s="1"/>
  <c r="D29" i="15"/>
  <c r="I13" i="3" s="1"/>
  <c r="H13" i="3"/>
  <c r="K13" i="3" s="1"/>
  <c r="L4" i="3"/>
  <c r="H25" i="3"/>
  <c r="D29" i="16"/>
  <c r="I14" i="3" s="1"/>
  <c r="H14" i="3"/>
  <c r="K14" i="3" s="1"/>
  <c r="D29" i="19"/>
  <c r="I17" i="3" s="1"/>
  <c r="H17" i="3"/>
  <c r="D29" i="12"/>
  <c r="I10" i="3" s="1"/>
  <c r="H10" i="3"/>
  <c r="D29" i="11"/>
  <c r="I9" i="3" s="1"/>
  <c r="H9" i="3"/>
  <c r="D29" i="10"/>
  <c r="I8" i="3" s="1"/>
  <c r="H8" i="3"/>
  <c r="K8" i="3" s="1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48" i="3"/>
  <c r="N21" i="3"/>
  <c r="D29" i="28"/>
  <c r="I26" i="3" s="1"/>
  <c r="D29" i="25"/>
  <c r="I23" i="3" s="1"/>
  <c r="D29" i="6"/>
  <c r="I4" i="3" s="1"/>
  <c r="M16" i="3"/>
  <c r="N19" i="3"/>
  <c r="D29" i="9"/>
  <c r="I7" i="3" s="1"/>
  <c r="M17" i="3"/>
  <c r="D29" i="8"/>
  <c r="I6" i="3" s="1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N24" i="3" l="1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9" i="3" l="1"/>
  <c r="C14" i="11" s="1"/>
  <c r="G12" i="3"/>
  <c r="C14" i="14" s="1"/>
  <c r="G16" i="3"/>
  <c r="C14" i="18" s="1"/>
  <c r="G15" i="3"/>
  <c r="C14" i="17" s="1"/>
  <c r="G6" i="3"/>
  <c r="C14" i="8" s="1"/>
  <c r="G11" i="3"/>
  <c r="C14" i="13" s="1"/>
  <c r="G14" i="3"/>
  <c r="C14" i="16" s="1"/>
  <c r="G13" i="3"/>
  <c r="C14" i="15" s="1"/>
  <c r="G4" i="3"/>
  <c r="C14" i="6" s="1"/>
  <c r="G10" i="3"/>
  <c r="C14" i="12" s="1"/>
  <c r="G5" i="3"/>
  <c r="C14" i="7" s="1"/>
  <c r="G7" i="3"/>
  <c r="C14" i="9" s="1"/>
  <c r="G8" i="3"/>
  <c r="C14" i="10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<sst xmlns="http://schemas.openxmlformats.org/spreadsheetml/2006/main" count="1352" uniqueCount="127">
  <si>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</si>
  <si>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</si>
  <si>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</si>
  <si>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</si>
  <si>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</si>
  <si>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</si>
  <si>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</si>
  <si>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</si>
  <si>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</si>
  <si>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</si>
  <si>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</si>
  <si>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</si>
  <si>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</si>
  <si>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</si>
  <si>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</si>
  <si>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</si>
  <si>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</si>
  <si>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</si>
  <si>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</si>
  <si>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</si>
  <si>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</si>
  <si>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</si>
  <si>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</si>
  <si>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</si>
  <si>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</si>
  <si>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</si>
  <si>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</si>
  <si>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</si>
  <si>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</si>
  <si>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</si>
  <si>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</si>
  <si>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</si>
  <si>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</si>
  <si>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</si>
  <si>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</si>
  <si>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</si>
  <si>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</si>
  <si>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</si>
  <si>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</si>
  <si>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</si>
  <si>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</si>
  <si>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</si>
  <si>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</si>
  <si>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</si>
  <si>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</si>
  <si>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</si>
  <si>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</si>
  <si>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</si>
  <si>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</si>
  <si>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</si>
  <si>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</si>
  <si>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</si>
  <si>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</si>
  <si>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</si>
  <si>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</si>
  <si>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</si>
  <si>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</si>
  <si>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</si>
  <si>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</si>
  <si>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</si>
  <si>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</si>
  <si>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</si>
  <si>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</si>
  <si>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</si>
  <si>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</si>
  <si>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</si>
  <si>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</si>
  <si>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</si>
  <si>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</si>
  <si>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</si>
  <si>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</si>
  <si>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</si>
  <si>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</si>
  <si>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</si>
  <si>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</si>
  <si>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</si>
  <si>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</si>
  <si>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</si>
  <si>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</si>
  <si>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</si>
  <si>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</si>
  <si>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</si>
  <si>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</si>
  <si>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</si>
  <si>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Jakub Šmerda</t>
  </si>
  <si>
    <t>Michaela Slavíčková</t>
  </si>
  <si>
    <t>Dagmar Hajdeckerová SK</t>
  </si>
  <si>
    <t>Lucia Oláhová SK</t>
  </si>
  <si>
    <t>Arnika Strakatá packa</t>
  </si>
  <si>
    <t>český strakatý pes</t>
  </si>
  <si>
    <t>Abby's Elves Azari Z Jesenické Smečky</t>
  </si>
  <si>
    <t>nova scotia duck tolling retriever</t>
  </si>
  <si>
    <t>Doriel Reesheja</t>
  </si>
  <si>
    <t>border collie</t>
  </si>
  <si>
    <t>Given to Fly Hardy origin</t>
  </si>
  <si>
    <t>Denisa Ružová</t>
  </si>
  <si>
    <t>17.11.2024</t>
  </si>
  <si>
    <t>Ralf Bjorklund</t>
  </si>
  <si>
    <t>Barbora Smolková</t>
  </si>
  <si>
    <t xml:space="preserve">Anna Musilová </t>
  </si>
  <si>
    <t xml:space="preserve">Barbora Smolková </t>
  </si>
  <si>
    <t>Zuzana Jašková</t>
  </si>
  <si>
    <t>Zita Přichystalová</t>
  </si>
  <si>
    <t xml:space="preserve">Gabriela Čejková </t>
  </si>
  <si>
    <t>Anna Žárská</t>
  </si>
  <si>
    <t>Tomáš Vítek</t>
  </si>
  <si>
    <t>Blanka Barviková</t>
  </si>
  <si>
    <t>Bianca Pevná SK</t>
  </si>
  <si>
    <t>Ivica Paulovičová SK</t>
  </si>
  <si>
    <t>Lenka Zsigová SK</t>
  </si>
  <si>
    <t xml:space="preserve">Young Majesty z Černobílých </t>
  </si>
  <si>
    <t>Besame Bay Vakonič Family</t>
  </si>
  <si>
    <t>Cita Cele Brita Koltije</t>
  </si>
  <si>
    <t>dlouhosrstá kolie</t>
  </si>
  <si>
    <t>Elza</t>
  </si>
  <si>
    <t>kříženec</t>
  </si>
  <si>
    <t>Beatus Venus de Aurum a Silesia</t>
  </si>
  <si>
    <t>zlatý retriever</t>
  </si>
  <si>
    <t>Jewel Jasmine Rockdale</t>
  </si>
  <si>
    <t>anglický špringer španěl</t>
  </si>
  <si>
    <t xml:space="preserve">X’MAS Buddy Labakan Slovakia </t>
  </si>
  <si>
    <t>miniaturní americký ovčák</t>
  </si>
  <si>
    <t xml:space="preserve">Goliáš </t>
  </si>
  <si>
    <t>Vivien Love from Tatras</t>
  </si>
  <si>
    <t>australský ovčák</t>
  </si>
  <si>
    <t>Interforce Speedlight</t>
  </si>
  <si>
    <t>Českoslovesnké obedience závody OB3, OBZ, CACT, Bílany - Kroměříž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</si>
</sst>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434343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3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0" fontId="19" fillId="0" borderId="18" xfId="0" applyFont="1" applyBorder="1" applyProtection="1"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C1" workbookViewId="0">
      <selection activeCell="I3" sqref="I3:K3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82" t="s">
        <v>88</v>
      </c>
      <c r="D2" s="67" t="s">
        <v>89</v>
      </c>
      <c r="E2" s="7" t="s">
        <v>6</v>
      </c>
      <c r="F2" s="8"/>
      <c r="H2" s="9" t="s">
        <v>7</v>
      </c>
      <c r="I2" s="84" t="s">
        <v>95</v>
      </c>
      <c r="J2" s="84"/>
      <c r="K2" s="84"/>
    </row>
    <row r="3" spans="1:11" ht="15.6" x14ac:dyDescent="0.3">
      <c r="A3" s="5">
        <v>2</v>
      </c>
      <c r="B3" s="67" t="s">
        <v>85</v>
      </c>
      <c r="C3" s="82" t="s">
        <v>90</v>
      </c>
      <c r="D3" s="67" t="s">
        <v>91</v>
      </c>
      <c r="E3" s="7" t="s">
        <v>6</v>
      </c>
      <c r="F3" s="8"/>
      <c r="H3" s="10" t="s">
        <v>8</v>
      </c>
      <c r="I3" s="85" t="s">
        <v>126</v>
      </c>
      <c r="J3" s="85"/>
      <c r="K3" s="85"/>
    </row>
    <row r="4" spans="1:11" ht="16.2" thickBot="1" x14ac:dyDescent="0.35">
      <c r="A4" s="5">
        <v>3</v>
      </c>
      <c r="B4" s="67" t="s">
        <v>86</v>
      </c>
      <c r="C4" s="82" t="s">
        <v>92</v>
      </c>
      <c r="D4" s="67" t="s">
        <v>93</v>
      </c>
      <c r="E4" s="7" t="s">
        <v>6</v>
      </c>
      <c r="F4" s="8"/>
      <c r="H4" s="11" t="s">
        <v>10</v>
      </c>
      <c r="I4" s="86" t="s">
        <v>96</v>
      </c>
      <c r="J4" s="86"/>
      <c r="K4" s="86"/>
    </row>
    <row r="5" spans="1:11" ht="16.2" thickBot="1" x14ac:dyDescent="0.35">
      <c r="A5" s="5">
        <v>4</v>
      </c>
      <c r="B5" s="67" t="s">
        <v>87</v>
      </c>
      <c r="C5" s="82" t="s">
        <v>94</v>
      </c>
      <c r="D5" s="67" t="s">
        <v>93</v>
      </c>
      <c r="E5" s="7" t="s">
        <v>6</v>
      </c>
      <c r="F5" s="8"/>
    </row>
    <row r="6" spans="1:11" ht="18" x14ac:dyDescent="0.35">
      <c r="A6" s="5">
        <v>5</v>
      </c>
      <c r="B6" s="67" t="s">
        <v>95</v>
      </c>
      <c r="C6" s="82" t="s">
        <v>125</v>
      </c>
      <c r="D6" s="67" t="s">
        <v>93</v>
      </c>
      <c r="E6" s="7" t="s">
        <v>6</v>
      </c>
      <c r="F6" s="8"/>
      <c r="H6" s="87" t="s">
        <v>11</v>
      </c>
      <c r="I6" s="87"/>
      <c r="J6" s="87"/>
      <c r="K6" s="87"/>
    </row>
    <row r="7" spans="1:11" ht="15.6" x14ac:dyDescent="0.3">
      <c r="A7" s="5">
        <v>6</v>
      </c>
      <c r="B7" s="67" t="s">
        <v>101</v>
      </c>
      <c r="C7" s="82" t="s">
        <v>110</v>
      </c>
      <c r="D7" s="67" t="s">
        <v>93</v>
      </c>
      <c r="E7" s="7" t="s">
        <v>17</v>
      </c>
      <c r="F7" s="8"/>
      <c r="H7" s="12" t="s">
        <v>12</v>
      </c>
      <c r="I7" s="13" t="s">
        <v>99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102</v>
      </c>
      <c r="C8" s="82" t="s">
        <v>111</v>
      </c>
      <c r="D8" s="67" t="s">
        <v>93</v>
      </c>
      <c r="E8" s="7" t="s">
        <v>17</v>
      </c>
      <c r="F8" s="8"/>
      <c r="H8" s="15" t="s">
        <v>15</v>
      </c>
      <c r="I8" s="16" t="s">
        <v>100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103</v>
      </c>
      <c r="C9" s="67" t="s">
        <v>112</v>
      </c>
      <c r="D9" s="67" t="s">
        <v>113</v>
      </c>
      <c r="E9" s="7" t="s">
        <v>17</v>
      </c>
      <c r="F9" s="8"/>
    </row>
    <row r="10" spans="1:11" ht="18" x14ac:dyDescent="0.35">
      <c r="A10" s="5">
        <v>9</v>
      </c>
      <c r="B10" s="67" t="s">
        <v>104</v>
      </c>
      <c r="C10" s="82" t="s">
        <v>114</v>
      </c>
      <c r="D10" s="67" t="s">
        <v>115</v>
      </c>
      <c r="E10" s="7" t="s">
        <v>17</v>
      </c>
      <c r="F10" s="8"/>
      <c r="H10" s="88" t="s">
        <v>18</v>
      </c>
      <c r="I10" s="88"/>
      <c r="J10" s="88"/>
      <c r="K10" s="88"/>
    </row>
    <row r="11" spans="1:11" ht="15.6" x14ac:dyDescent="0.3">
      <c r="A11" s="5">
        <v>10</v>
      </c>
      <c r="B11" s="67" t="s">
        <v>105</v>
      </c>
      <c r="C11" s="82" t="s">
        <v>116</v>
      </c>
      <c r="D11" s="67" t="s">
        <v>117</v>
      </c>
      <c r="E11" s="7" t="s">
        <v>17</v>
      </c>
      <c r="F11" s="8" t="s">
        <v>26</v>
      </c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106</v>
      </c>
      <c r="C12" s="82" t="s">
        <v>118</v>
      </c>
      <c r="D12" s="67" t="s">
        <v>119</v>
      </c>
      <c r="E12" s="7" t="s">
        <v>17</v>
      </c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107</v>
      </c>
      <c r="C13" s="82" t="s">
        <v>120</v>
      </c>
      <c r="D13" s="67" t="s">
        <v>121</v>
      </c>
      <c r="E13" s="7" t="s">
        <v>17</v>
      </c>
      <c r="F13" s="8"/>
    </row>
    <row r="14" spans="1:11" ht="18" x14ac:dyDescent="0.35">
      <c r="A14" s="5">
        <v>13</v>
      </c>
      <c r="B14" s="67" t="s">
        <v>108</v>
      </c>
      <c r="C14" s="82" t="s">
        <v>122</v>
      </c>
      <c r="D14" s="67" t="s">
        <v>115</v>
      </c>
      <c r="E14" s="7" t="s">
        <v>17</v>
      </c>
      <c r="F14" s="8"/>
      <c r="H14" s="89" t="s">
        <v>19</v>
      </c>
      <c r="I14" s="89"/>
      <c r="J14" s="89"/>
      <c r="K14" s="89"/>
    </row>
    <row r="15" spans="1:11" ht="15.6" x14ac:dyDescent="0.3">
      <c r="A15" s="5">
        <v>14</v>
      </c>
      <c r="B15" s="67" t="s">
        <v>109</v>
      </c>
      <c r="C15" s="82" t="s">
        <v>123</v>
      </c>
      <c r="D15" s="67" t="s">
        <v>124</v>
      </c>
      <c r="E15" s="7" t="s">
        <v>17</v>
      </c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82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3" t="s">
        <v>20</v>
      </c>
      <c r="I18" s="83"/>
      <c r="J18" s="83"/>
      <c r="K18" s="83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 t="s">
        <v>97</v>
      </c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 t="s">
        <v>98</v>
      </c>
      <c r="J20" s="29" t="s">
        <v>16</v>
      </c>
      <c r="K20" s="69" t="s">
        <v>99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M1" sqref="M1:O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90" t="s">
        <v>11</v>
      </c>
      <c r="B1" s="90"/>
      <c r="C1" s="90"/>
      <c r="E1" s="90" t="s">
        <v>18</v>
      </c>
      <c r="F1" s="90"/>
      <c r="G1" s="90"/>
      <c r="I1" s="90" t="s">
        <v>19</v>
      </c>
      <c r="J1" s="90"/>
      <c r="K1" s="90"/>
      <c r="M1" s="90" t="s">
        <v>20</v>
      </c>
      <c r="N1" s="90"/>
      <c r="O1" s="90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39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 t="s">
        <v>37</v>
      </c>
      <c r="O5" s="37">
        <f t="shared" si="2"/>
        <v>4</v>
      </c>
    </row>
    <row r="6" spans="1:15" ht="15.6" x14ac:dyDescent="0.3">
      <c r="A6" s="37">
        <v>4</v>
      </c>
      <c r="B6" s="38" t="s">
        <v>33</v>
      </c>
      <c r="C6" s="34">
        <f t="shared" si="3"/>
        <v>4</v>
      </c>
      <c r="D6" s="36"/>
      <c r="E6" s="37">
        <v>4</v>
      </c>
      <c r="F6" s="38"/>
      <c r="G6" s="34">
        <f t="shared" si="0"/>
        <v>4</v>
      </c>
      <c r="I6" s="37">
        <v>4</v>
      </c>
      <c r="J6" s="38"/>
      <c r="K6" s="37">
        <f t="shared" si="1"/>
        <v>3</v>
      </c>
      <c r="M6" s="37">
        <v>4</v>
      </c>
      <c r="N6" s="38" t="s">
        <v>72</v>
      </c>
      <c r="O6" s="37">
        <f t="shared" si="2"/>
        <v>4</v>
      </c>
    </row>
    <row r="7" spans="1:15" ht="15.6" x14ac:dyDescent="0.3">
      <c r="A7" s="37">
        <v>5</v>
      </c>
      <c r="B7" s="38" t="s">
        <v>74</v>
      </c>
      <c r="C7" s="34">
        <f t="shared" si="3"/>
        <v>3</v>
      </c>
      <c r="D7" s="36"/>
      <c r="E7" s="37">
        <v>5</v>
      </c>
      <c r="F7" s="38"/>
      <c r="G7" s="34">
        <f t="shared" si="0"/>
        <v>4</v>
      </c>
      <c r="I7" s="37">
        <v>5</v>
      </c>
      <c r="J7" s="38"/>
      <c r="K7" s="37">
        <f t="shared" si="1"/>
        <v>3</v>
      </c>
      <c r="M7" s="37">
        <v>5</v>
      </c>
      <c r="N7" s="38" t="s">
        <v>33</v>
      </c>
      <c r="O7" s="37">
        <f t="shared" si="2"/>
        <v>4</v>
      </c>
    </row>
    <row r="8" spans="1:15" ht="15.6" x14ac:dyDescent="0.3">
      <c r="A8" s="37">
        <v>6</v>
      </c>
      <c r="B8" s="38" t="s">
        <v>36</v>
      </c>
      <c r="C8" s="34">
        <f t="shared" si="3"/>
        <v>3</v>
      </c>
      <c r="D8" s="36"/>
      <c r="E8" s="37">
        <v>6</v>
      </c>
      <c r="F8" s="38"/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 t="s">
        <v>73</v>
      </c>
      <c r="O8" s="37">
        <f t="shared" si="2"/>
        <v>3</v>
      </c>
    </row>
    <row r="9" spans="1:15" ht="15.6" x14ac:dyDescent="0.3">
      <c r="A9" s="37">
        <v>7</v>
      </c>
      <c r="B9" s="38" t="s">
        <v>75</v>
      </c>
      <c r="C9" s="34">
        <f t="shared" si="3"/>
        <v>4</v>
      </c>
      <c r="D9" s="36"/>
      <c r="E9" s="37">
        <v>7</v>
      </c>
      <c r="F9" s="38"/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 t="s">
        <v>71</v>
      </c>
      <c r="O9" s="37">
        <f t="shared" si="2"/>
        <v>3</v>
      </c>
    </row>
    <row r="10" spans="1:15" ht="15.6" x14ac:dyDescent="0.3">
      <c r="A10" s="37">
        <v>8</v>
      </c>
      <c r="B10" s="38" t="s">
        <v>34</v>
      </c>
      <c r="C10" s="34">
        <f t="shared" si="3"/>
        <v>4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 t="s">
        <v>80</v>
      </c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/>
      <c r="K11" s="37">
        <f t="shared" si="1"/>
        <v>3</v>
      </c>
      <c r="M11" s="37">
        <v>9</v>
      </c>
      <c r="N11" s="38" t="s">
        <v>32</v>
      </c>
      <c r="O11" s="37">
        <f t="shared" si="2"/>
        <v>4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 t="s">
        <v>38</v>
      </c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L14" sqref="L14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Jakub Šmerda</v>
      </c>
      <c r="C2" s="70" t="str">
        <f>Startovka!C2</f>
        <v>Arnika Strakatá packa</v>
      </c>
      <c r="D2" s="70" t="str">
        <f>Startovka!D2</f>
        <v>český strakatý pes</v>
      </c>
      <c r="E2" s="70" t="str">
        <f>Startovka!E2</f>
        <v>OB3</v>
      </c>
      <c r="F2" s="70" t="str">
        <f>Startovka!I3</f>
        <v>Českoslovesnké obedience závody OB3, OBZ, CACT, Bílany - Kroměříž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5</v>
      </c>
      <c r="H2" s="72">
        <f>'1'!D28</f>
        <v>134.5</v>
      </c>
      <c r="I2" s="73" t="str">
        <f>'1'!D29</f>
        <v>Nehodnocen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>
        <f t="shared" ref="N2:N33" si="4">IF(E2="OB3",(H2)," ")</f>
        <v>134.5</v>
      </c>
      <c r="O2" s="41"/>
    </row>
    <row r="3" spans="1:15" x14ac:dyDescent="0.3">
      <c r="A3" s="70">
        <f>Startovka!A3</f>
        <v>2</v>
      </c>
      <c r="B3" s="70" t="str">
        <f>Startovka!B3</f>
        <v>Michaela Slavíčková</v>
      </c>
      <c r="C3" s="70" t="str">
        <f>Startovka!C3</f>
        <v>Abby's Elves Azari Z Jesenické Smečky</v>
      </c>
      <c r="D3" s="70" t="str">
        <f>Startovka!D3</f>
        <v>nova scotia duck tolling retriever</v>
      </c>
      <c r="E3" s="70" t="str">
        <f>Startovka!E3</f>
        <v>OB3</v>
      </c>
      <c r="F3" s="70" t="str">
        <f>Startovka!I3</f>
        <v>Českoslovesnké obedience závody OB3, OBZ, CACT, Bílany - Kroměříž</v>
      </c>
      <c r="G3" s="70">
        <f t="shared" si="0"/>
        <v>4</v>
      </c>
      <c r="H3" s="74">
        <f>'2'!D28</f>
        <v>154.5</v>
      </c>
      <c r="I3" s="75" t="str">
        <f>'2'!D29</f>
        <v>Nehodnocen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 t="str">
        <f t="shared" si="3"/>
        <v xml:space="preserve"> </v>
      </c>
      <c r="N3" s="43">
        <f t="shared" si="4"/>
        <v>154.5</v>
      </c>
      <c r="O3" s="41"/>
    </row>
    <row r="4" spans="1:15" x14ac:dyDescent="0.3">
      <c r="A4" s="70">
        <f>Startovka!A4</f>
        <v>3</v>
      </c>
      <c r="B4" s="70" t="str">
        <f>Startovka!B4</f>
        <v>Dagmar Hajdeckerová SK</v>
      </c>
      <c r="C4" s="70" t="str">
        <f>Startovka!C4</f>
        <v>Doriel Reesheja</v>
      </c>
      <c r="D4" s="70" t="str">
        <f>Startovka!D4</f>
        <v>border collie</v>
      </c>
      <c r="E4" s="70" t="str">
        <f>Startovka!E4</f>
        <v>OB3</v>
      </c>
      <c r="F4" s="70" t="str">
        <f>Startovka!I3</f>
        <v>Českoslovesnké obedience závody OB3, OBZ, CACT, Bílany - Kroměříž</v>
      </c>
      <c r="G4" s="71">
        <f t="shared" si="0"/>
        <v>1</v>
      </c>
      <c r="H4" s="72">
        <f>'3'!D28</f>
        <v>300</v>
      </c>
      <c r="I4" s="75" t="str">
        <f>'3'!D29</f>
        <v>Výborně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 t="str">
        <f t="shared" si="3"/>
        <v xml:space="preserve"> </v>
      </c>
      <c r="N4" s="43">
        <f t="shared" si="4"/>
        <v>300</v>
      </c>
      <c r="O4" s="41"/>
    </row>
    <row r="5" spans="1:15" x14ac:dyDescent="0.3">
      <c r="A5" s="70">
        <f>Startovka!A5</f>
        <v>4</v>
      </c>
      <c r="B5" s="70" t="str">
        <f>Startovka!B5</f>
        <v>Lucia Oláhová SK</v>
      </c>
      <c r="C5" s="70" t="str">
        <f>Startovka!C5</f>
        <v>Given to Fly Hardy origin</v>
      </c>
      <c r="D5" s="70" t="str">
        <f>Startovka!D5</f>
        <v>border collie</v>
      </c>
      <c r="E5" s="70" t="str">
        <f>Startovka!E5</f>
        <v>OB3</v>
      </c>
      <c r="F5" s="70" t="str">
        <f>Startovka!I3</f>
        <v>Českoslovesnké obedience závody OB3, OBZ, CACT, Bílany - Kroměříž</v>
      </c>
      <c r="G5" s="70">
        <f t="shared" si="0"/>
        <v>2</v>
      </c>
      <c r="H5" s="74">
        <f>'4'!D28</f>
        <v>234.5</v>
      </c>
      <c r="I5" s="75" t="str">
        <f>'4'!D29</f>
        <v>Velmi dobře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 xml:space="preserve"> </v>
      </c>
      <c r="N5" s="43">
        <f t="shared" si="4"/>
        <v>234.5</v>
      </c>
      <c r="O5" s="41"/>
    </row>
    <row r="6" spans="1:15" x14ac:dyDescent="0.3">
      <c r="A6" s="70">
        <f>Startovka!A6</f>
        <v>5</v>
      </c>
      <c r="B6" s="70" t="str">
        <f>Startovka!B6</f>
        <v>Denisa Ružová</v>
      </c>
      <c r="C6" s="70" t="str">
        <f>Startovka!C6</f>
        <v>Interforce Speedlight</v>
      </c>
      <c r="D6" s="70" t="str">
        <f>Startovka!D6</f>
        <v>border collie</v>
      </c>
      <c r="E6" s="70" t="str">
        <f>Startovka!E6</f>
        <v>OB3</v>
      </c>
      <c r="F6" s="70" t="str">
        <f>Startovka!I3</f>
        <v>Českoslovesnké obedience závody OB3, OBZ, CACT, Bílany - Kroměříž</v>
      </c>
      <c r="G6" s="71">
        <f t="shared" si="0"/>
        <v>3</v>
      </c>
      <c r="H6" s="72">
        <f>'5'!D28</f>
        <v>166.5</v>
      </c>
      <c r="I6" s="75" t="str">
        <f>'5'!D29</f>
        <v>Nehodnocen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 t="str">
        <f t="shared" si="3"/>
        <v xml:space="preserve"> </v>
      </c>
      <c r="N6" s="43">
        <f t="shared" si="4"/>
        <v>166.5</v>
      </c>
      <c r="O6" s="41"/>
    </row>
    <row r="7" spans="1:15" x14ac:dyDescent="0.3">
      <c r="A7" s="70">
        <f>Startovka!A7</f>
        <v>6</v>
      </c>
      <c r="B7" s="70" t="str">
        <f>Startovka!B7</f>
        <v>Zuzana Jašková</v>
      </c>
      <c r="C7" s="70" t="str">
        <f>Startovka!C7</f>
        <v xml:space="preserve">Young Majesty z Černobílých </v>
      </c>
      <c r="D7" s="70" t="str">
        <f>Startovka!D7</f>
        <v>border collie</v>
      </c>
      <c r="E7" s="70" t="str">
        <f>Startovka!E7</f>
        <v>OB-Z</v>
      </c>
      <c r="F7" s="70" t="str">
        <f>Startovka!I3</f>
        <v>Českoslovesnké obedience závody OB3, OBZ, CACT, Bílany - Kroměříž</v>
      </c>
      <c r="G7" s="70">
        <f t="shared" si="0"/>
        <v>6</v>
      </c>
      <c r="H7" s="72">
        <f>'6'!D28</f>
        <v>253.5</v>
      </c>
      <c r="I7" s="75" t="str">
        <f>'6'!D29</f>
        <v>Velmi dobře</v>
      </c>
      <c r="J7" s="41"/>
      <c r="K7" s="43">
        <f t="shared" si="1"/>
        <v>253.5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Zita Přichystalová</v>
      </c>
      <c r="C8" s="70" t="str">
        <f>Startovka!C8</f>
        <v>Besame Bay Vakonič Family</v>
      </c>
      <c r="D8" s="70" t="str">
        <f>Startovka!D8</f>
        <v>border collie</v>
      </c>
      <c r="E8" s="70" t="str">
        <f>Startovka!E8</f>
        <v>OB-Z</v>
      </c>
      <c r="F8" s="70" t="str">
        <f>Startovka!I3</f>
        <v>Českoslovesnké obedience závody OB3, OBZ, CACT, Bílany - Kroměříž</v>
      </c>
      <c r="G8" s="71">
        <f t="shared" si="0"/>
        <v>2</v>
      </c>
      <c r="H8" s="74">
        <f>'7'!D28</f>
        <v>295</v>
      </c>
      <c r="I8" s="75" t="str">
        <f>'7'!D29</f>
        <v>Výborně</v>
      </c>
      <c r="J8" s="41"/>
      <c r="K8" s="43">
        <f t="shared" si="1"/>
        <v>295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 xml:space="preserve">Gabriela Čejková </v>
      </c>
      <c r="C9" s="70" t="str">
        <f>Startovka!C9</f>
        <v>Cita Cele Brita Koltije</v>
      </c>
      <c r="D9" s="70" t="str">
        <f>Startovka!D9</f>
        <v>dlouhosrstá kolie</v>
      </c>
      <c r="E9" s="70" t="str">
        <f>Startovka!E9</f>
        <v>OB-Z</v>
      </c>
      <c r="F9" s="70" t="str">
        <f>Startovka!I3</f>
        <v>Českoslovesnké obedience závody OB3, OBZ, CACT, Bílany - Kroměříž</v>
      </c>
      <c r="G9" s="70">
        <f t="shared" si="0"/>
        <v>5</v>
      </c>
      <c r="H9" s="72">
        <f>'8'!D28</f>
        <v>268</v>
      </c>
      <c r="I9" s="75" t="str">
        <f>'8'!D29</f>
        <v>Výborně</v>
      </c>
      <c r="J9" s="41"/>
      <c r="K9" s="43">
        <f t="shared" si="1"/>
        <v>268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Anna Žárská</v>
      </c>
      <c r="C10" s="70" t="str">
        <f>Startovka!C10</f>
        <v>Elza</v>
      </c>
      <c r="D10" s="70" t="str">
        <f>Startovka!D10</f>
        <v>kříženec</v>
      </c>
      <c r="E10" s="70" t="str">
        <f>Startovka!E10</f>
        <v>OB-Z</v>
      </c>
      <c r="F10" s="70" t="str">
        <f>Startovka!I3</f>
        <v>Českoslovesnké obedience závody OB3, OBZ, CACT, Bílany - Kroměříž</v>
      </c>
      <c r="G10" s="71">
        <f t="shared" si="0"/>
        <v>1</v>
      </c>
      <c r="H10" s="74">
        <f>'9'!D28</f>
        <v>304</v>
      </c>
      <c r="I10" s="75" t="str">
        <f>'9'!D29</f>
        <v>Výborně</v>
      </c>
      <c r="J10" s="41"/>
      <c r="K10" s="43">
        <f t="shared" si="1"/>
        <v>304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Tomáš Vítek</v>
      </c>
      <c r="C11" s="70" t="str">
        <f>Startovka!C11</f>
        <v>Beatus Venus de Aurum a Silesia</v>
      </c>
      <c r="D11" s="70" t="str">
        <f>Startovka!D11</f>
        <v>zlatý retriever</v>
      </c>
      <c r="E11" s="70" t="str">
        <f>Startovka!E11</f>
        <v>OB-Z</v>
      </c>
      <c r="F11" s="70" t="str">
        <f>Startovka!I3</f>
        <v>Českoslovesnké obedience závody OB3, OBZ, CACT, Bílany - Kroměříž</v>
      </c>
      <c r="G11" s="70">
        <f t="shared" si="0"/>
        <v>7</v>
      </c>
      <c r="H11" s="72">
        <f>'10'!D28</f>
        <v>0</v>
      </c>
      <c r="I11" s="75" t="str">
        <f>'10'!D29</f>
        <v>Nehodnocen</v>
      </c>
      <c r="J11" s="41"/>
      <c r="K11" s="43">
        <f t="shared" si="1"/>
        <v>0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Blanka Barviková</v>
      </c>
      <c r="C12" s="70" t="str">
        <f>Startovka!C12</f>
        <v>Jewel Jasmine Rockdale</v>
      </c>
      <c r="D12" s="70" t="str">
        <f>Startovka!D12</f>
        <v>anglický špringer španěl</v>
      </c>
      <c r="E12" s="70" t="str">
        <f>Startovka!E12</f>
        <v>OB-Z</v>
      </c>
      <c r="F12" s="70" t="str">
        <f>Startovka!I3</f>
        <v>Českoslovesnké obedience závody OB3, OBZ, CACT, Bílany - Kroměříž</v>
      </c>
      <c r="G12" s="71">
        <f t="shared" si="0"/>
        <v>4</v>
      </c>
      <c r="H12" s="72">
        <f>'11'!D28</f>
        <v>269</v>
      </c>
      <c r="I12" s="75" t="str">
        <f>'11'!D29</f>
        <v>Výborně</v>
      </c>
      <c r="J12" s="41"/>
      <c r="K12" s="43">
        <f t="shared" si="1"/>
        <v>269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Bianca Pevná SK</v>
      </c>
      <c r="C13" s="70" t="str">
        <f>Startovka!C13</f>
        <v xml:space="preserve">X’MAS Buddy Labakan Slovakia </v>
      </c>
      <c r="D13" s="70" t="str">
        <f>Startovka!D13</f>
        <v>miniaturní americký ovčák</v>
      </c>
      <c r="E13" s="70" t="str">
        <f>Startovka!E13</f>
        <v>OB-Z</v>
      </c>
      <c r="F13" s="70" t="str">
        <f>Startovka!I3</f>
        <v>Českoslovesnké obedience závody OB3, OBZ, CACT, Bílany - Kroměříž</v>
      </c>
      <c r="G13" s="70">
        <f t="shared" si="0"/>
        <v>7</v>
      </c>
      <c r="H13" s="74" t="str">
        <f>'12'!D28</f>
        <v>0</v>
      </c>
      <c r="I13" s="75" t="str">
        <f>'12'!D29</f>
        <v>Diskvalifikace</v>
      </c>
      <c r="J13" s="41"/>
      <c r="K13" s="43" t="str">
        <f t="shared" si="1"/>
        <v>0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Ivica Paulovičová SK</v>
      </c>
      <c r="C14" s="70" t="str">
        <f>Startovka!C14</f>
        <v xml:space="preserve">Goliáš </v>
      </c>
      <c r="D14" s="70" t="str">
        <f>Startovka!D14</f>
        <v>kříženec</v>
      </c>
      <c r="E14" s="70" t="str">
        <f>Startovka!E14</f>
        <v>OB-Z</v>
      </c>
      <c r="F14" s="70" t="str">
        <f>Startovka!I3</f>
        <v>Českoslovesnké obedience závody OB3, OBZ, CACT, Bílany - Kroměříž</v>
      </c>
      <c r="G14" s="71">
        <f t="shared" si="0"/>
        <v>3</v>
      </c>
      <c r="H14" s="72">
        <f>'13'!D28</f>
        <v>286</v>
      </c>
      <c r="I14" s="75" t="str">
        <f>'13'!D29</f>
        <v>Výborně</v>
      </c>
      <c r="J14" s="41"/>
      <c r="K14" s="43">
        <f t="shared" si="1"/>
        <v>286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Lenka Zsigová SK</v>
      </c>
      <c r="C15" s="70" t="str">
        <f>Startovka!C15</f>
        <v>Vivien Love from Tatras</v>
      </c>
      <c r="D15" s="70" t="str">
        <f>Startovka!D15</f>
        <v>australský ovčák</v>
      </c>
      <c r="E15" s="70" t="str">
        <f>Startovka!E15</f>
        <v>OB-Z</v>
      </c>
      <c r="F15" s="70" t="str">
        <f>Startovka!I3</f>
        <v>Českoslovesnké obedience závody OB3, OBZ, CACT, Bílany - Kroměříž</v>
      </c>
      <c r="G15" s="70">
        <f t="shared" si="0"/>
        <v>7</v>
      </c>
      <c r="H15" s="74" t="str">
        <f>'14'!D28</f>
        <v>0</v>
      </c>
      <c r="I15" s="75" t="str">
        <f>'14'!D29</f>
        <v>Diskvalifikace</v>
      </c>
      <c r="J15" s="41"/>
      <c r="K15" s="43" t="str">
        <f t="shared" si="1"/>
        <v>0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Českoslovesnké obedience závody OB3, OBZ, CACT, Bílany - Kroměříž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Českoslovesnké obedience závody OB3, OBZ, CACT, Bílany - Kroměříž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Českoslovesnké obedience závody OB3, OBZ, CACT, Bílany - Kroměříž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Českoslovesnké obedience závody OB3, OBZ, CACT, Bílany - Kroměříž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Českoslovesnké obedience závody OB3, OBZ, CACT, Bílany - Kroměříž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Českoslovesnké obedience závody OB3, OBZ, CACT, Bílany - Kroměříž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Českoslovesnké obedience závody OB3, OBZ, CACT, Bílany - Kroměříž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Českoslovesnké obedience závody OB3, OBZ, CACT, Bílany - Kroměříž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Českoslovesnké obedience závody OB3, OBZ, CACT, Bílany - Kroměříž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Českoslovesnké obedience závody OB3, OBZ, CACT, Bílany - Kroměříž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Českoslovesnké obedience závody OB3, OBZ, CACT, Bílany - Kroměříž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Českoslovesnké obedience závody OB3, OBZ, CACT, Bílany - Kroměříž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Českoslovesnké obedience závody OB3, OBZ, CACT, Bílany - Kroměříž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Českoslovesnké obedience závody OB3, OBZ, CACT, Bílany - Kroměříž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Českoslovesnké obedience závody OB3, OBZ, CACT, Bílany - Kroměříž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Českoslovesnké obedience závody OB3, OBZ, CACT, Bílany - Kroměříž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Českoslovesnké obedience závody OB3, OBZ, CACT, Bílany - Kroměříž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Českoslovesnké obedience závody OB3, OBZ, CACT, Bílany - Kroměříž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Českoslovesnké obedience závody OB3, OBZ, CACT, Bílany - Kroměříž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Českoslovesnké obedience závody OB3, OBZ, CACT, Bílany - Kroměříž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Českoslovesnké obedience závody OB3, OBZ, CACT, Bílany - Kroměříž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Českoslovesnké obedience závody OB3, OBZ, CACT, Bílany - Kroměříž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Českoslovesnké obedience závody OB3, OBZ, CACT, Bílany - Kroměříž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Českoslovesnké obedience závody OB3, OBZ, CACT, Bílany - Kroměříž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Českoslovesnké obedience závody OB3, OBZ, CACT, Bílany - Kroměříž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Českoslovesnké obedience závody OB3, OBZ, CACT, Bílany - Kroměříž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Českoslovesnké obedience závody OB3, OBZ, CACT, Bílany - Kroměříž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Českoslovesnké obedience závody OB3, OBZ, CACT, Bílany - Kroměříž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Českoslovesnké obedience závody OB3, OBZ, CACT, Bílany - Kroměříž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Českoslovesnké obedience závody OB3, OBZ, CACT, Bílany - Kroměříž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Českoslovesnké obedience závody OB3, OBZ, CACT, Bílany - Kroměříž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Českoslovesnké obedience závody OB3, OBZ, CACT, Bílany - Kroměříž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Českoslovesnké obedience závody OB3, OBZ, CACT, Bílany - Kroměříž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Českoslovesnké obedience závody OB3, OBZ, CACT, Bílany - Kroměříž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Českoslovesnké obedience závody OB3, OBZ, CACT, Bílany - Kroměříž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Českoslovesnké obedience závody OB3, OBZ, CACT, Bílany - Kroměříž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4" workbookViewId="0">
      <selection activeCell="D24" sqref="D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Startovka!B2</f>
        <v>Jakub Šmerda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Startovka!C2</f>
        <v>Arnika Strakatá packa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Startovka!D2</f>
        <v>český strakatý pes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</f>
        <v>1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Startovka!E2</f>
        <v>OB3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Výsledky!G2</f>
        <v>5</v>
      </c>
      <c r="D14" s="94" t="str">
        <f>IF(C13="OB3","Žlutá karta"," ")</f>
        <v>Žlutá karta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zastavení, aport a skok přes překážku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10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16.5</v>
      </c>
      <c r="H23" s="64">
        <f t="shared" si="0"/>
        <v>16.5</v>
      </c>
      <c r="I23" s="64">
        <f t="shared" si="1"/>
        <v>8.25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 do stoje/sedu/lehu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Chůze u nohy</v>
      </c>
      <c r="D26" s="66">
        <v>6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Směrový aport</v>
      </c>
      <c r="D27" s="66">
        <v>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134.5</v>
      </c>
      <c r="E28" s="95"/>
      <c r="F28" s="95"/>
      <c r="G28" s="95"/>
      <c r="H28" s="64">
        <f>SUM(G18:G27)</f>
        <v>134.5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Startovka!B3</f>
        <v>Michaela Slavíčková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Startovka!C3</f>
        <v>Abby's Elves Azari Z Jesenické Smečky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Startovka!D3</f>
        <v>nova scotia duck tolling retriever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</f>
        <v>2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Startovka!E3</f>
        <v>OB3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Výsledky!G3</f>
        <v>4</v>
      </c>
      <c r="D14" s="94" t="str">
        <f>IF(C13="OB3","Žlutá karta"," ")</f>
        <v>Žlutá karta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zastavení, aport a skok přes překážku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 do stoje/sedu/lehu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5.5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16.5</v>
      </c>
      <c r="H25" s="64">
        <f t="shared" si="0"/>
        <v>16.5</v>
      </c>
      <c r="I25" s="64">
        <f t="shared" si="1"/>
        <v>8.25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Chůze u nohy</v>
      </c>
      <c r="D26" s="66">
        <v>5.5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22</v>
      </c>
      <c r="H26" s="64">
        <f t="shared" si="0"/>
        <v>22</v>
      </c>
      <c r="I26" s="64">
        <f t="shared" si="1"/>
        <v>11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Směrový aport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154.5</v>
      </c>
      <c r="E28" s="95"/>
      <c r="F28" s="95"/>
      <c r="G28" s="95"/>
      <c r="H28" s="64">
        <f>SUM(G18:G27)</f>
        <v>154.5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Startovka!B4</f>
        <v>Dagmar Hajdeckerová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Startovka!C4</f>
        <v>Doriel Reesheja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Startovka!D4</f>
        <v>border collie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</f>
        <v>3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Startovka!E4</f>
        <v>OB3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Výsledky!G4</f>
        <v>1</v>
      </c>
      <c r="D14" s="94" t="str">
        <f>IF(C13="OB3","Žlutá karta"," ")</f>
        <v>Žlutá karta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19</v>
      </c>
      <c r="I19" s="64">
        <f t="shared" si="1"/>
        <v>9.5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zastavení, aport a skok přes překážku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 do stoje/sedu/lehu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Chůze u nohy</v>
      </c>
      <c r="D26" s="66">
        <v>9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36</v>
      </c>
      <c r="H26" s="64">
        <f t="shared" si="0"/>
        <v>36</v>
      </c>
      <c r="I26" s="64">
        <f t="shared" si="1"/>
        <v>18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Směrový aport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300</v>
      </c>
      <c r="E28" s="95"/>
      <c r="F28" s="95"/>
      <c r="G28" s="95"/>
      <c r="H28" s="64">
        <f>SUM(G18:G27)</f>
        <v>300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2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Startovka!B5</f>
        <v>Lucia Oláhová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Startovka!C5</f>
        <v>Given to Fly Hardy origin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Startovka!D5</f>
        <v>border collie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</f>
        <v>4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Startovka!E5</f>
        <v>OB3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Výsledky!G5</f>
        <v>2</v>
      </c>
      <c r="D14" s="94" t="str">
        <f>IF(C13="OB3","Žlutá karta"," ")</f>
        <v>Žlutá karta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18</v>
      </c>
      <c r="H19" s="64">
        <f t="shared" si="0"/>
        <v>18</v>
      </c>
      <c r="I19" s="64">
        <f t="shared" si="1"/>
        <v>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zastavení, aport a skok přes překážku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 do stoje/sedu/lehu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Chůze u nohy</v>
      </c>
      <c r="D26" s="66">
        <v>8.5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34</v>
      </c>
      <c r="H26" s="64">
        <f t="shared" si="0"/>
        <v>34</v>
      </c>
      <c r="I26" s="64">
        <f t="shared" si="1"/>
        <v>17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Směrový aport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234.5</v>
      </c>
      <c r="E28" s="95"/>
      <c r="F28" s="95"/>
      <c r="G28" s="95"/>
      <c r="H28" s="64">
        <f>SUM(G18:G27)</f>
        <v>234.5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2" workbookViewId="0">
      <selection activeCell="I21" sqref="I2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Startovka!B6</f>
        <v>Denisa Ružová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Startovka!C6</f>
        <v>Interforce Speedlight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Startovka!D6</f>
        <v>border collie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Startovka!A6</f>
        <v>5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Startovka!E6</f>
        <v>OB3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Výsledky!G6</f>
        <v>3</v>
      </c>
      <c r="D14" s="94" t="str">
        <f>IF(C13="OB3","Žlutá karta"," ")</f>
        <v>Žlutá karta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zastavení, aport a skok přes překážku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 do stoje/sedu/lehu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Chůze u nohy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Směrový aport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166.5</v>
      </c>
      <c r="E28" s="95"/>
      <c r="F28" s="95"/>
      <c r="G28" s="95"/>
      <c r="H28" s="64">
        <f>SUM(G18:G27)</f>
        <v>166.5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2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Startovka!B7</f>
        <v>Zuzana Jašková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Startovka!C7</f>
        <v xml:space="preserve">Young Majesty z Černobílých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Startovka!D7</f>
        <v>border collie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Startovka!A7</f>
        <v>6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Startovka!E7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Výsledky!G7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253.5</v>
      </c>
      <c r="E28" s="95"/>
      <c r="F28" s="95"/>
      <c r="G28" s="95"/>
      <c r="H28" s="64">
        <f>SUM(G18:G27)</f>
        <v>253.5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Startovka!B8</f>
        <v>Zita Přichystalová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Startovka!C8</f>
        <v>Besame Bay Vakonič Family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Startovka!D8</f>
        <v>border collie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Startovka!A8</f>
        <v>7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Startovka!E8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Výsledky!G8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295</v>
      </c>
      <c r="E28" s="95"/>
      <c r="F28" s="95"/>
      <c r="G28" s="95"/>
      <c r="H28" s="64">
        <f>SUM(G18:G27)</f>
        <v>295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Startovka!B9</f>
        <v xml:space="preserve">Gabriela Čejková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Startovka!C9</f>
        <v>Cita Cele Brita Koltije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Startovka!D9</f>
        <v>dlouhosrstá kolie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Startovka!A9</f>
        <v>8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Startovka!E9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Výsledky!G9</f>
        <v>5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6.5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19.5</v>
      </c>
      <c r="H22" s="64">
        <f t="shared" si="0"/>
        <v>19.5</v>
      </c>
      <c r="I22" s="64">
        <f t="shared" si="1"/>
        <v>9.75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268</v>
      </c>
      <c r="E28" s="95"/>
      <c r="F28" s="95"/>
      <c r="G28" s="95"/>
      <c r="H28" s="64">
        <f>SUM(G18:G27)</f>
        <v>268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Startovka!B10</f>
        <v>Anna Žárská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Startovka!C10</f>
        <v>Elza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Startovka!D10</f>
        <v>kříženec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Startovka!A10</f>
        <v>9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Startovka!E10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Výsledky!G10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304</v>
      </c>
      <c r="E28" s="95"/>
      <c r="F28" s="95"/>
      <c r="G28" s="95"/>
      <c r="H28" s="64">
        <f>SUM(G18:G27)</f>
        <v>304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Startovka!B11</f>
        <v>Tomáš Vítek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Startovka!C11</f>
        <v>Beatus Venus de Aurum a Silesia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Startovka!D11</f>
        <v>zlatý retriever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Startovka!A11</f>
        <v>10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Startovka!E11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Výsledky!G11</f>
        <v>7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0</v>
      </c>
      <c r="E28" s="95"/>
      <c r="F28" s="95"/>
      <c r="G28" s="95"/>
      <c r="H28" s="64">
        <f>SUM(G18:G27)</f>
        <v>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6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Startovka!B12</f>
        <v>Blanka Barviková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Startovka!C12</f>
        <v>Jewel Jasmine Rockdale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Startovka!D12</f>
        <v>anglický špringer španěl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Startovka!A12</f>
        <v>11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Startovka!E12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Výsledky!G12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269</v>
      </c>
      <c r="E28" s="95"/>
      <c r="F28" s="95"/>
      <c r="G28" s="95"/>
      <c r="H28" s="64">
        <f>SUM(G18:G27)</f>
        <v>269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G14" sqref="G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Startovka!B13</f>
        <v>Bianca Pevná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Startovka!C13</f>
        <v xml:space="preserve">X’MAS Buddy Labakan Slovakia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Startovka!D13</f>
        <v>miniaturní americký ovčák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Startovka!A13</f>
        <v>12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Startovka!E13</f>
        <v>OB-Z</v>
      </c>
      <c r="D13" s="94" t="s">
        <v>64</v>
      </c>
      <c r="E13" s="94"/>
      <c r="F13" s="94"/>
      <c r="G13" s="51" t="s">
        <v>45</v>
      </c>
    </row>
    <row r="14" spans="1:11" ht="20.100000000000001" customHeight="1" x14ac:dyDescent="0.3">
      <c r="A14" s="93" t="s">
        <v>65</v>
      </c>
      <c r="B14" s="93"/>
      <c r="C14" s="48">
        <f>Výsledky!G13</f>
        <v>7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 t="str">
        <f>IF(G13="ano","0",IF(G14="ano",H28-20,SUM(G18:G27)))</f>
        <v>0</v>
      </c>
      <c r="E28" s="95"/>
      <c r="F28" s="95"/>
      <c r="G28" s="95"/>
      <c r="H28" s="64">
        <f>SUM(G18:G27)</f>
        <v>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Diskvalifikace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Startovka!B14</f>
        <v>Ivica Paulovičová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Startovka!C14</f>
        <v xml:space="preserve">Goliáš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Startovka!D14</f>
        <v>kříženec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Startovka!A14</f>
        <v>13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Startovka!E14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Výsledky!G14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6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286</v>
      </c>
      <c r="E28" s="95"/>
      <c r="F28" s="95"/>
      <c r="G28" s="95"/>
      <c r="H28" s="64">
        <f>SUM(G18:G27)</f>
        <v>286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3" workbookViewId="0">
      <selection activeCell="I25" sqref="I2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Anna Musilová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Startovka!B15</f>
        <v>Lenka Zsigová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Startovka!C15</f>
        <v>Vivien Love from Tatras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Startovka!D15</f>
        <v>australský ovčák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Startovka!A15</f>
        <v>14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Startovka!E15</f>
        <v>OB-Z</v>
      </c>
      <c r="D13" s="94" t="s">
        <v>64</v>
      </c>
      <c r="E13" s="94"/>
      <c r="F13" s="94"/>
      <c r="G13" s="51" t="s">
        <v>45</v>
      </c>
    </row>
    <row r="14" spans="1:11" ht="20.100000000000001" customHeight="1" x14ac:dyDescent="0.3">
      <c r="A14" s="93" t="s">
        <v>65</v>
      </c>
      <c r="B14" s="93"/>
      <c r="C14" s="48">
        <f>Výsledky!G15</f>
        <v>7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Anna Musilová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 t="str">
        <f>IF(G13="ano","0",IF(G14="ano",H28-20,SUM(G18:G27)))</f>
        <v>0</v>
      </c>
      <c r="E28" s="95"/>
      <c r="F28" s="95"/>
      <c r="G28" s="95"/>
      <c r="H28" s="64">
        <f>SUM(G18:G27)</f>
        <v>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Diskvalifikace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4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Startovka!B16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Startovka!C16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Startovka!D16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Startovka!E16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Výsledky!G16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Startovka!B17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Startovka!C17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Startovka!D17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Startovka!E17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Výsledky!G17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Startovka!B18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Startovka!C18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Startovka!D18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Startovka!E18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Výsledky!G18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Startovka!B19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Startovka!C19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Startovka!D19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Startovka!E19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Výsledky!G19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Startovka!B50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Startovka!C50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Startovka!D50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Startovka!E50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Výsledky!G50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Denisa Ružová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Českoslovesnké obedience závody OB3, OBZ, CACT, Bílany - Kroměříž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 t="str">
        <f>Startovka!I4</f>
        <v>17.11.2024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Startovka!B51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Startovka!C51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Startovka!D51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Startovka!E51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Výsledky!G51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2024-11-17T13:40:52Z</cp:lastPrinted>
  <dcterms:created xsi:type="dcterms:W3CDTF">2020-01-31T23:26:18Z</dcterms:created>
  <dcterms:modified xsi:type="dcterms:W3CDTF">2024-11-21T08:49:22Z</dcterms:modified>
</cp:coreProperties>
</file>