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6B0B1D5B-4307-4EFC-99C4-44B53B4C2AA7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</workbook>
</file>

<file path=xl/calcChain.xml><?xml version="1.0" encoding="utf-8"?>
<calcChain xmlns="http://schemas.openxmlformats.org/spreadsheetml/2006/main">
  <c r="C7" i="53" l="1"/>
  <c r="C7" i="52"/>
  <c r="C7" i="51"/>
  <c r="C7" i="50"/>
  <c r="C7" i="49"/>
  <c r="C7" i="48"/>
  <c r="C7" i="47"/>
  <c r="C7" i="46"/>
  <c r="C7" i="45"/>
  <c r="C7" i="44"/>
  <c r="C7" i="43"/>
  <c r="C7" i="42"/>
  <c r="C7" i="41"/>
  <c r="C7" i="40"/>
  <c r="C7" i="39"/>
  <c r="C7" i="38"/>
  <c r="C7" i="37"/>
  <c r="C7" i="36"/>
  <c r="C7" i="35"/>
  <c r="C7" i="34"/>
  <c r="C7" i="33"/>
  <c r="C7" i="32"/>
  <c r="C7" i="31"/>
  <c r="C7" i="30"/>
  <c r="C7" i="29"/>
  <c r="C7" i="28"/>
  <c r="C7" i="27"/>
  <c r="C7" i="26"/>
  <c r="C7" i="25"/>
  <c r="C7" i="24"/>
  <c r="C7" i="23"/>
  <c r="C7" i="22"/>
  <c r="G20" i="3" l="1"/>
  <c r="C14" i="22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M5" i="3" s="1"/>
  <c r="E6" i="3"/>
  <c r="E7" i="3"/>
  <c r="E8" i="3"/>
  <c r="E9" i="3"/>
  <c r="E10" i="3"/>
  <c r="M10" i="3" s="1"/>
  <c r="M11" i="3"/>
  <c r="E3" i="3"/>
  <c r="M3" i="3" s="1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2"/>
  <c r="C27" i="13"/>
  <c r="C27" i="11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G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7" i="21" s="1"/>
  <c r="C12" i="21"/>
  <c r="C11" i="21"/>
  <c r="C10" i="21"/>
  <c r="C9" i="21"/>
  <c r="C5" i="21"/>
  <c r="C4" i="21"/>
  <c r="C3" i="21"/>
  <c r="C13" i="20"/>
  <c r="C12" i="20"/>
  <c r="C11" i="20"/>
  <c r="C10" i="20"/>
  <c r="C9" i="20"/>
  <c r="C5" i="20"/>
  <c r="C4" i="20"/>
  <c r="C3" i="20"/>
  <c r="C13" i="19"/>
  <c r="C7" i="19" s="1"/>
  <c r="C12" i="19"/>
  <c r="C11" i="19"/>
  <c r="C10" i="19"/>
  <c r="C9" i="19"/>
  <c r="C5" i="19"/>
  <c r="C4" i="19"/>
  <c r="C3" i="19"/>
  <c r="C13" i="18"/>
  <c r="C12" i="18"/>
  <c r="C11" i="18"/>
  <c r="C10" i="18"/>
  <c r="C9" i="18"/>
  <c r="C5" i="18"/>
  <c r="C4" i="18"/>
  <c r="C3" i="18"/>
  <c r="C13" i="17"/>
  <c r="C7" i="17" s="1"/>
  <c r="C12" i="17"/>
  <c r="C11" i="17"/>
  <c r="C10" i="17"/>
  <c r="C9" i="17"/>
  <c r="C5" i="17"/>
  <c r="C4" i="17"/>
  <c r="C3" i="17"/>
  <c r="C13" i="16"/>
  <c r="C12" i="16"/>
  <c r="C11" i="16"/>
  <c r="C10" i="16"/>
  <c r="C9" i="16"/>
  <c r="C5" i="16"/>
  <c r="C4" i="16"/>
  <c r="C3" i="16"/>
  <c r="C13" i="15"/>
  <c r="C12" i="15"/>
  <c r="C11" i="15"/>
  <c r="C10" i="15"/>
  <c r="C9" i="15"/>
  <c r="C5" i="15"/>
  <c r="C4" i="15"/>
  <c r="C3" i="15"/>
  <c r="C13" i="14"/>
  <c r="C12" i="14"/>
  <c r="C11" i="14"/>
  <c r="C10" i="14"/>
  <c r="C9" i="14"/>
  <c r="C5" i="14"/>
  <c r="C4" i="14"/>
  <c r="C3" i="14"/>
  <c r="C13" i="13"/>
  <c r="C12" i="13"/>
  <c r="C11" i="13"/>
  <c r="C10" i="13"/>
  <c r="C9" i="13"/>
  <c r="C5" i="13"/>
  <c r="C4" i="13"/>
  <c r="C3" i="13"/>
  <c r="C13" i="12"/>
  <c r="C27" i="12" s="1"/>
  <c r="C12" i="12"/>
  <c r="C11" i="12"/>
  <c r="C10" i="12"/>
  <c r="C9" i="12"/>
  <c r="C5" i="12"/>
  <c r="C4" i="12"/>
  <c r="C3" i="12"/>
  <c r="C13" i="11"/>
  <c r="C7" i="11" s="1"/>
  <c r="C12" i="11"/>
  <c r="C11" i="11"/>
  <c r="C10" i="11"/>
  <c r="C9" i="11"/>
  <c r="C5" i="11"/>
  <c r="C4" i="11"/>
  <c r="C3" i="11"/>
  <c r="C13" i="10"/>
  <c r="C7" i="10" s="1"/>
  <c r="C12" i="10"/>
  <c r="C11" i="10"/>
  <c r="C10" i="10"/>
  <c r="C9" i="10"/>
  <c r="C5" i="10"/>
  <c r="C4" i="10"/>
  <c r="C3" i="10"/>
  <c r="C13" i="9"/>
  <c r="C27" i="9" s="1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M6" i="3"/>
  <c r="F19" i="3"/>
  <c r="F12" i="3"/>
  <c r="F18" i="3"/>
  <c r="F16" i="3"/>
  <c r="D14" i="53"/>
  <c r="D14" i="52"/>
  <c r="D14" i="51"/>
  <c r="D14" i="50"/>
  <c r="D14" i="48"/>
  <c r="D14" i="47"/>
  <c r="D14" i="46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D14" i="14"/>
  <c r="D14" i="13"/>
  <c r="D14" i="12"/>
  <c r="D14" i="11"/>
  <c r="D14" i="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L15" i="3"/>
  <c r="M13" i="3"/>
  <c r="L13" i="3"/>
  <c r="M7" i="3"/>
  <c r="F26" i="29"/>
  <c r="I26" i="29" s="1"/>
  <c r="I26" i="44" l="1"/>
  <c r="C27" i="21"/>
  <c r="C19" i="20"/>
  <c r="C7" i="20"/>
  <c r="C27" i="20"/>
  <c r="C27" i="19"/>
  <c r="C25" i="18"/>
  <c r="C7" i="18"/>
  <c r="C27" i="18"/>
  <c r="C27" i="17"/>
  <c r="C19" i="16"/>
  <c r="C7" i="16"/>
  <c r="C27" i="16"/>
  <c r="C24" i="15"/>
  <c r="C7" i="15"/>
  <c r="C27" i="15"/>
  <c r="C25" i="14"/>
  <c r="C7" i="14"/>
  <c r="C27" i="14"/>
  <c r="G25" i="30"/>
  <c r="C25" i="13"/>
  <c r="C7" i="13"/>
  <c r="C21" i="12"/>
  <c r="C7" i="12"/>
  <c r="N9" i="3"/>
  <c r="D14" i="10"/>
  <c r="C27" i="10"/>
  <c r="C21" i="9"/>
  <c r="C7" i="9"/>
  <c r="C27" i="8"/>
  <c r="C27" i="7"/>
  <c r="C7" i="7"/>
  <c r="C27" i="6"/>
  <c r="C7" i="6"/>
  <c r="C19" i="5"/>
  <c r="C7" i="5"/>
  <c r="C27" i="4"/>
  <c r="C7" i="4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19" i="50"/>
  <c r="F20" i="50"/>
  <c r="I20" i="50" s="1"/>
  <c r="C21" i="50"/>
  <c r="D14" i="49"/>
  <c r="C23" i="49"/>
  <c r="F26" i="49"/>
  <c r="I26" i="49" s="1"/>
  <c r="E17" i="48"/>
  <c r="D6" i="48" s="1"/>
  <c r="F21" i="48"/>
  <c r="I21" i="48" s="1"/>
  <c r="G21" i="48" s="1"/>
  <c r="F24" i="48"/>
  <c r="I24" i="48" s="1"/>
  <c r="G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F21" i="36"/>
  <c r="I21" i="36" s="1"/>
  <c r="E17" i="38"/>
  <c r="F24" i="38"/>
  <c r="I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G26" i="36" s="1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H25" i="44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G26" i="42"/>
  <c r="D6" i="44"/>
  <c r="G26" i="44"/>
  <c r="G26" i="50"/>
  <c r="C23" i="29"/>
  <c r="N7" i="3"/>
  <c r="C19" i="23"/>
  <c r="M9" i="3"/>
  <c r="L10" i="3"/>
  <c r="N10" i="3"/>
  <c r="D14" i="18"/>
  <c r="L18" i="3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H21" i="48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47" i="3"/>
  <c r="M35" i="3"/>
  <c r="K31" i="3"/>
  <c r="M47" i="3"/>
  <c r="L31" i="3"/>
  <c r="L11" i="3"/>
  <c r="N8" i="3"/>
  <c r="L12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H20" i="52"/>
  <c r="H26" i="48"/>
  <c r="H26" i="34"/>
  <c r="H26" i="45"/>
  <c r="H25" i="40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D7" i="48"/>
  <c r="G26" i="40"/>
  <c r="G26" i="48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D7" i="18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I24" i="44" l="1"/>
  <c r="G24" i="44" s="1"/>
  <c r="H21" i="40"/>
  <c r="G21" i="36"/>
  <c r="G25" i="50"/>
  <c r="G20" i="50"/>
  <c r="D6" i="50"/>
  <c r="G21" i="34"/>
  <c r="G24" i="50"/>
  <c r="G24" i="38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H25" i="3" s="1"/>
  <c r="D28" i="29"/>
  <c r="H27" i="3" s="1"/>
  <c r="D28" i="28"/>
  <c r="H26" i="3" s="1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L7" i="3" s="1"/>
  <c r="D28" i="8"/>
  <c r="H6" i="3" s="1"/>
  <c r="L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17" l="1"/>
  <c r="I15" i="3" s="1"/>
  <c r="H15" i="3"/>
  <c r="D29" i="20"/>
  <c r="I18" i="3" s="1"/>
  <c r="H18" i="3"/>
  <c r="M18" i="3" s="1"/>
  <c r="D29" i="14"/>
  <c r="I12" i="3" s="1"/>
  <c r="H12" i="3"/>
  <c r="D29" i="18"/>
  <c r="I16" i="3" s="1"/>
  <c r="H16" i="3"/>
  <c r="D29" i="15"/>
  <c r="I13" i="3" s="1"/>
  <c r="H13" i="3"/>
  <c r="K13" i="3" s="1"/>
  <c r="K43" i="3"/>
  <c r="H19" i="3"/>
  <c r="M19" i="3" s="1"/>
  <c r="K47" i="3"/>
  <c r="H23" i="3"/>
  <c r="D29" i="16"/>
  <c r="I14" i="3" s="1"/>
  <c r="H14" i="3"/>
  <c r="M14" i="3" s="1"/>
  <c r="K44" i="3"/>
  <c r="H20" i="3"/>
  <c r="D29" i="26"/>
  <c r="I24" i="3" s="1"/>
  <c r="H24" i="3"/>
  <c r="K46" i="3"/>
  <c r="H22" i="3"/>
  <c r="D29" i="13"/>
  <c r="I11" i="3" s="1"/>
  <c r="H11" i="3"/>
  <c r="K11" i="3" s="1"/>
  <c r="D29" i="19"/>
  <c r="I17" i="3" s="1"/>
  <c r="H17" i="3"/>
  <c r="M17" i="3" s="1"/>
  <c r="D29" i="23"/>
  <c r="I21" i="3" s="1"/>
  <c r="H21" i="3"/>
  <c r="D29" i="12"/>
  <c r="I10" i="3" s="1"/>
  <c r="H10" i="3"/>
  <c r="D29" i="11"/>
  <c r="I9" i="3" s="1"/>
  <c r="H9" i="3"/>
  <c r="L9" i="3" s="1"/>
  <c r="D29" i="10"/>
  <c r="I8" i="3" s="1"/>
  <c r="H8" i="3"/>
  <c r="L8" i="3" s="1"/>
  <c r="D29" i="7"/>
  <c r="I5" i="3" s="1"/>
  <c r="H5" i="3"/>
  <c r="L5" i="3" s="1"/>
  <c r="L3" i="3"/>
  <c r="D29" i="4"/>
  <c r="I2" i="3" s="1"/>
  <c r="H2" i="3"/>
  <c r="N2" i="3" s="1"/>
  <c r="M25" i="3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8" i="3"/>
  <c r="D29" i="9"/>
  <c r="I7" i="3" s="1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2" i="3"/>
  <c r="K3" i="3"/>
  <c r="N17" i="3"/>
  <c r="N14" i="3"/>
  <c r="M15" i="3"/>
  <c r="N15" i="3"/>
  <c r="L4" i="3" l="1"/>
  <c r="L2" i="3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8" i="3" l="1"/>
  <c r="C14" i="10" s="1"/>
  <c r="G16" i="3"/>
  <c r="C14" i="18" s="1"/>
  <c r="G5" i="3"/>
  <c r="C14" i="7" s="1"/>
  <c r="G19" i="3"/>
  <c r="C14" i="21" s="1"/>
  <c r="G4" i="3"/>
  <c r="C14" i="6" s="1"/>
  <c r="G18" i="3"/>
  <c r="C14" i="20" s="1"/>
  <c r="G14" i="3"/>
  <c r="C14" i="16" s="1"/>
  <c r="G15" i="3"/>
  <c r="C14" i="17" s="1"/>
  <c r="G10" i="3"/>
  <c r="C14" i="12" s="1"/>
  <c r="G13" i="3"/>
  <c r="C14" i="15" s="1"/>
  <c r="G17" i="3"/>
  <c r="C14" i="19" s="1"/>
  <c r="G11" i="3"/>
  <c r="C14" i="13" s="1"/>
  <c r="G12" i="3"/>
  <c r="C14" i="14" s="1"/>
  <c r="G6" i="3"/>
  <c r="C14" i="8" s="1"/>
  <c r="G7" i="3"/>
  <c r="C14" i="9" s="1"/>
  <c r="G9" i="3"/>
  <c r="C14" i="11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<sst xmlns="http://schemas.openxmlformats.org/spreadsheetml/2006/main" count="1375" uniqueCount="138">
  <si>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</si>
  <si>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</si>
  <si>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</si>
  <si>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</si>
  <si>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</si>
  <si>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</si>
  <si>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</si>
  <si>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</si>
  <si>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</si>
  <si>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</si>
  <si>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</si>
  <si>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</si>
  <si>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</si>
  <si>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</si>
  <si>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</si>
  <si>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</si>
  <si>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</si>
  <si>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</si>
  <si>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</si>
  <si>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</si>
  <si>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</si>
  <si>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</si>
  <si>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</si>
  <si>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</si>
  <si>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</si>
  <si>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</si>
  <si>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</si>
  <si>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</si>
  <si>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</si>
  <si>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</si>
  <si>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</si>
  <si>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</si>
  <si>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</si>
  <si>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</si>
  <si>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</si>
  <si>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</si>
  <si>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</si>
  <si>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</si>
  <si>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</si>
  <si>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</si>
  <si>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</si>
  <si>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</si>
  <si>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</si>
  <si>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</si>
  <si>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</si>
  <si>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</si>
  <si>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</si>
  <si>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</si>
  <si>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</si>
  <si>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</si>
  <si>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</si>
  <si>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</si>
  <si>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</si>
  <si>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</si>
  <si>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</si>
  <si>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</si>
  <si>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</si>
  <si>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</si>
  <si>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</si>
  <si>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</si>
  <si>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</si>
  <si>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</si>
  <si>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</si>
  <si>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</si>
  <si>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</si>
  <si>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</si>
  <si>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</si>
  <si>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</si>
  <si>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</si>
  <si>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</si>
  <si>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</si>
  <si>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</si>
  <si>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</si>
  <si>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</si>
  <si>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</si>
  <si>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</si>
  <si>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</si>
  <si>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</si>
  <si>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</si>
  <si>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</si>
  <si>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</si>
  <si>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</si>
  <si>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</si>
  <si>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</si>
  <si>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Petra Štolová</t>
  </si>
  <si>
    <t>Umax z Huckelovy vily</t>
  </si>
  <si>
    <t>Zuzana Stádníková</t>
  </si>
  <si>
    <t xml:space="preserve">Bonnie Quck-Quck Yas </t>
  </si>
  <si>
    <t xml:space="preserve">Kavalír king Charles španěl </t>
  </si>
  <si>
    <t>Belgický ovčák malinois</t>
  </si>
  <si>
    <t>Jana Němcová</t>
  </si>
  <si>
    <t>Apollo Black Via Karneda</t>
  </si>
  <si>
    <t xml:space="preserve">bearded collie </t>
  </si>
  <si>
    <t>Zuzana Krupanská</t>
  </si>
  <si>
    <t>Aurora Blur z Moravského povodí</t>
  </si>
  <si>
    <t>Belgický ovčák Malinois</t>
  </si>
  <si>
    <t>Pavlína Matějovičová</t>
  </si>
  <si>
    <t>HOFI</t>
  </si>
  <si>
    <t>kříženec</t>
  </si>
  <si>
    <t xml:space="preserve">Dagmar Dvořáková </t>
  </si>
  <si>
    <t>Dorian Grey Bohemian Tarn</t>
  </si>
  <si>
    <t>AKE</t>
  </si>
  <si>
    <t xml:space="preserve">Kateřina Stárková </t>
  </si>
  <si>
    <t>Feel First Valdar Garonera (Woody)</t>
  </si>
  <si>
    <t>NSR</t>
  </si>
  <si>
    <t>Jana Gaborová</t>
  </si>
  <si>
    <t>Aris Pilsen Pretzel</t>
  </si>
  <si>
    <t>SBT</t>
  </si>
  <si>
    <t>Good Omens Ever After</t>
  </si>
  <si>
    <t>Lucia Nováková</t>
  </si>
  <si>
    <t>kolie dlouhosrstá</t>
  </si>
  <si>
    <t xml:space="preserve">Zuzana Hájková </t>
  </si>
  <si>
    <t xml:space="preserve">Soffie Ornis -Bohemia </t>
  </si>
  <si>
    <t>Německý ovčák</t>
  </si>
  <si>
    <t xml:space="preserve">Petra Kačírková </t>
  </si>
  <si>
    <t xml:space="preserve">Venko Turella's </t>
  </si>
  <si>
    <t>kolie krátkosrstá</t>
  </si>
  <si>
    <t>Ilona Machová</t>
  </si>
  <si>
    <t>Akani z Hückelovy vily</t>
  </si>
  <si>
    <t>belgický ovčák malionis</t>
  </si>
  <si>
    <t>Daniela Boumová</t>
  </si>
  <si>
    <t>Ben</t>
  </si>
  <si>
    <t>Veronika Mlejnková</t>
  </si>
  <si>
    <t>Cup of Pure Beauty Infinity Love Staff</t>
  </si>
  <si>
    <t>Leona Petrová</t>
  </si>
  <si>
    <t xml:space="preserve">Lessie Cofi Capito </t>
  </si>
  <si>
    <t>AUO</t>
  </si>
  <si>
    <t>Eva Hrušková</t>
  </si>
  <si>
    <t>Angie Z Říční tišiny</t>
  </si>
  <si>
    <t>belgický ovčák malinois</t>
  </si>
  <si>
    <t xml:space="preserve">Eva Košnarová </t>
  </si>
  <si>
    <t>EBONY z Vandalky</t>
  </si>
  <si>
    <t>holandský ovčák</t>
  </si>
  <si>
    <t>Apolenka od Kačky</t>
  </si>
  <si>
    <t>No borders Kladno</t>
  </si>
  <si>
    <t>Lukáš Jánský</t>
  </si>
  <si>
    <t>Radka Dacejová</t>
  </si>
  <si>
    <t xml:space="preserve">Lukáš Jánský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</si>
</sst>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20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3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0" fontId="19" fillId="0" borderId="18" xfId="0" applyFont="1" applyBorder="1" applyProtection="1"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6" fillId="14" borderId="0" xfId="5" applyFont="1" applyFill="1" applyAlignment="1">
      <alignment horizontal="left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  <xf numFmtId="0" fontId="0" fillId="14" borderId="0" xfId="0" applyFill="1"/>
    <xf numFmtId="164" fontId="2" fillId="14" borderId="0" xfId="5" applyFill="1" applyAlignment="1">
      <alignment horizontal="center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14" fillId="14" borderId="0" xfId="5" applyFont="1" applyFill="1" applyAlignment="1">
      <alignment horizontal="center"/>
    </xf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topLeftCell="D1" workbookViewId="0">
      <selection activeCell="I16" sqref="I16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/>
      <c r="B2" s="67" t="s">
        <v>84</v>
      </c>
      <c r="C2" s="82" t="s">
        <v>85</v>
      </c>
      <c r="D2" s="67" t="s">
        <v>89</v>
      </c>
      <c r="E2" s="7" t="s">
        <v>21</v>
      </c>
      <c r="F2" s="8"/>
      <c r="H2" s="9" t="s">
        <v>7</v>
      </c>
      <c r="I2" s="84" t="s">
        <v>84</v>
      </c>
      <c r="J2" s="84"/>
      <c r="K2" s="84"/>
    </row>
    <row r="3" spans="1:11" ht="15.6" x14ac:dyDescent="0.3">
      <c r="A3" s="5"/>
      <c r="B3" s="67" t="s">
        <v>86</v>
      </c>
      <c r="C3" s="82" t="s">
        <v>87</v>
      </c>
      <c r="D3" s="82" t="s">
        <v>88</v>
      </c>
      <c r="E3" s="7" t="s">
        <v>21</v>
      </c>
      <c r="F3" s="8"/>
      <c r="H3" s="10" t="s">
        <v>8</v>
      </c>
      <c r="I3" s="85" t="s">
        <v>134</v>
      </c>
      <c r="J3" s="85"/>
      <c r="K3" s="85"/>
    </row>
    <row r="4" spans="1:11" ht="16.2" thickBot="1" x14ac:dyDescent="0.35">
      <c r="A4" s="5"/>
      <c r="B4" s="67" t="s">
        <v>90</v>
      </c>
      <c r="C4" s="82" t="s">
        <v>91</v>
      </c>
      <c r="D4" s="82" t="s">
        <v>92</v>
      </c>
      <c r="E4" s="7" t="s">
        <v>21</v>
      </c>
      <c r="F4" s="8"/>
      <c r="H4" s="11" t="s">
        <v>10</v>
      </c>
      <c r="I4" s="86">
        <v>45571</v>
      </c>
      <c r="J4" s="86"/>
      <c r="K4" s="86"/>
    </row>
    <row r="5" spans="1:11" ht="16.2" thickBot="1" x14ac:dyDescent="0.35">
      <c r="A5" s="5"/>
      <c r="B5" s="67" t="s">
        <v>93</v>
      </c>
      <c r="C5" s="82" t="s">
        <v>94</v>
      </c>
      <c r="D5" s="82" t="s">
        <v>95</v>
      </c>
      <c r="E5" s="7" t="s">
        <v>21</v>
      </c>
      <c r="F5" s="8"/>
    </row>
    <row r="6" spans="1:11" ht="18" x14ac:dyDescent="0.35">
      <c r="A6" s="5"/>
      <c r="B6" s="67" t="s">
        <v>96</v>
      </c>
      <c r="C6" s="67" t="s">
        <v>97</v>
      </c>
      <c r="D6" s="67" t="s">
        <v>98</v>
      </c>
      <c r="E6" s="7" t="s">
        <v>21</v>
      </c>
      <c r="F6" s="8"/>
      <c r="H6" s="87" t="s">
        <v>11</v>
      </c>
      <c r="I6" s="87"/>
      <c r="J6" s="87"/>
      <c r="K6" s="87"/>
    </row>
    <row r="7" spans="1:11" ht="15.6" x14ac:dyDescent="0.3">
      <c r="A7" s="5"/>
      <c r="B7" s="67" t="s">
        <v>99</v>
      </c>
      <c r="C7" s="82" t="s">
        <v>100</v>
      </c>
      <c r="D7" s="82" t="s">
        <v>101</v>
      </c>
      <c r="E7" s="7" t="s">
        <v>21</v>
      </c>
      <c r="F7" s="8"/>
      <c r="H7" s="12" t="s">
        <v>12</v>
      </c>
      <c r="I7" s="13" t="s">
        <v>135</v>
      </c>
      <c r="J7" s="14" t="s">
        <v>13</v>
      </c>
      <c r="K7" s="68" t="s">
        <v>14</v>
      </c>
    </row>
    <row r="8" spans="1:11" ht="16.2" thickBot="1" x14ac:dyDescent="0.35">
      <c r="A8" s="5"/>
      <c r="B8" s="67" t="s">
        <v>102</v>
      </c>
      <c r="C8" s="82" t="s">
        <v>103</v>
      </c>
      <c r="D8" s="67" t="s">
        <v>104</v>
      </c>
      <c r="E8" s="7" t="s">
        <v>21</v>
      </c>
      <c r="F8" s="8"/>
      <c r="H8" s="15" t="s">
        <v>15</v>
      </c>
      <c r="I8" s="16" t="s">
        <v>136</v>
      </c>
      <c r="J8" s="17" t="s">
        <v>16</v>
      </c>
      <c r="K8" s="69" t="s">
        <v>14</v>
      </c>
    </row>
    <row r="9" spans="1:11" ht="16.2" thickBot="1" x14ac:dyDescent="0.35">
      <c r="A9" s="5"/>
      <c r="B9" s="67" t="s">
        <v>105</v>
      </c>
      <c r="C9" s="82" t="s">
        <v>106</v>
      </c>
      <c r="D9" s="67" t="s">
        <v>107</v>
      </c>
      <c r="E9" s="7" t="s">
        <v>21</v>
      </c>
      <c r="F9" s="8"/>
    </row>
    <row r="10" spans="1:11" ht="18" x14ac:dyDescent="0.35">
      <c r="A10" s="5"/>
      <c r="B10" s="67" t="s">
        <v>109</v>
      </c>
      <c r="C10" s="82" t="s">
        <v>108</v>
      </c>
      <c r="D10" s="67" t="s">
        <v>110</v>
      </c>
      <c r="E10" s="7" t="s">
        <v>17</v>
      </c>
      <c r="F10" s="8"/>
      <c r="H10" s="88" t="s">
        <v>18</v>
      </c>
      <c r="I10" s="88"/>
      <c r="J10" s="88"/>
      <c r="K10" s="88"/>
    </row>
    <row r="11" spans="1:11" ht="15.6" x14ac:dyDescent="0.3">
      <c r="A11" s="5"/>
      <c r="B11" s="67" t="s">
        <v>111</v>
      </c>
      <c r="C11" s="82" t="s">
        <v>112</v>
      </c>
      <c r="D11" s="67" t="s">
        <v>113</v>
      </c>
      <c r="E11" s="7" t="s">
        <v>17</v>
      </c>
      <c r="F11" s="8"/>
      <c r="H11" s="18" t="s">
        <v>12</v>
      </c>
      <c r="I11" s="13" t="s">
        <v>135</v>
      </c>
      <c r="J11" s="19" t="s">
        <v>13</v>
      </c>
      <c r="K11" s="68" t="s">
        <v>14</v>
      </c>
    </row>
    <row r="12" spans="1:11" ht="16.2" thickBot="1" x14ac:dyDescent="0.35">
      <c r="A12" s="5"/>
      <c r="B12" s="67" t="s">
        <v>114</v>
      </c>
      <c r="C12" s="82" t="s">
        <v>115</v>
      </c>
      <c r="D12" s="67" t="s">
        <v>116</v>
      </c>
      <c r="E12" s="7" t="s">
        <v>17</v>
      </c>
      <c r="F12" s="8"/>
      <c r="H12" s="20" t="s">
        <v>15</v>
      </c>
      <c r="I12" s="16" t="s">
        <v>136</v>
      </c>
      <c r="J12" s="21" t="s">
        <v>16</v>
      </c>
      <c r="K12" s="69" t="s">
        <v>14</v>
      </c>
    </row>
    <row r="13" spans="1:11" ht="16.2" thickBot="1" x14ac:dyDescent="0.35">
      <c r="A13" s="5"/>
      <c r="B13" s="67" t="s">
        <v>117</v>
      </c>
      <c r="C13" s="82" t="s">
        <v>118</v>
      </c>
      <c r="D13" s="67" t="s">
        <v>119</v>
      </c>
      <c r="E13" s="7" t="s">
        <v>17</v>
      </c>
      <c r="F13" s="8"/>
    </row>
    <row r="14" spans="1:11" ht="18" x14ac:dyDescent="0.35">
      <c r="A14" s="5"/>
      <c r="B14" s="67" t="s">
        <v>120</v>
      </c>
      <c r="C14" s="67" t="s">
        <v>121</v>
      </c>
      <c r="D14" s="67" t="s">
        <v>98</v>
      </c>
      <c r="E14" s="7" t="s">
        <v>9</v>
      </c>
      <c r="F14" s="8"/>
      <c r="H14" s="89" t="s">
        <v>19</v>
      </c>
      <c r="I14" s="89"/>
      <c r="J14" s="89"/>
      <c r="K14" s="89"/>
    </row>
    <row r="15" spans="1:11" ht="15.6" x14ac:dyDescent="0.3">
      <c r="A15" s="5"/>
      <c r="B15" s="67" t="s">
        <v>122</v>
      </c>
      <c r="C15" s="82" t="s">
        <v>123</v>
      </c>
      <c r="D15" s="67" t="s">
        <v>107</v>
      </c>
      <c r="E15" s="7" t="s">
        <v>9</v>
      </c>
      <c r="F15" s="8"/>
      <c r="H15" s="22" t="s">
        <v>12</v>
      </c>
      <c r="I15" s="13" t="s">
        <v>137</v>
      </c>
      <c r="J15" s="23" t="s">
        <v>13</v>
      </c>
      <c r="K15" s="68" t="s">
        <v>14</v>
      </c>
    </row>
    <row r="16" spans="1:11" ht="16.2" thickBot="1" x14ac:dyDescent="0.35">
      <c r="A16" s="5"/>
      <c r="B16" s="67" t="s">
        <v>124</v>
      </c>
      <c r="C16" s="82" t="s">
        <v>125</v>
      </c>
      <c r="D16" s="67" t="s">
        <v>126</v>
      </c>
      <c r="E16" s="7" t="s">
        <v>9</v>
      </c>
      <c r="F16" s="8"/>
      <c r="H16" s="24" t="s">
        <v>15</v>
      </c>
      <c r="I16" s="16" t="s">
        <v>136</v>
      </c>
      <c r="J16" s="25" t="s">
        <v>16</v>
      </c>
      <c r="K16" s="69" t="s">
        <v>14</v>
      </c>
    </row>
    <row r="17" spans="1:11" ht="16.2" thickBot="1" x14ac:dyDescent="0.35">
      <c r="A17" s="5"/>
      <c r="B17" s="67" t="s">
        <v>127</v>
      </c>
      <c r="C17" s="82" t="s">
        <v>128</v>
      </c>
      <c r="D17" s="67" t="s">
        <v>129</v>
      </c>
      <c r="E17" s="7" t="s">
        <v>9</v>
      </c>
      <c r="F17" s="8"/>
    </row>
    <row r="18" spans="1:11" ht="18" x14ac:dyDescent="0.35">
      <c r="A18" s="5"/>
      <c r="B18" s="67" t="s">
        <v>130</v>
      </c>
      <c r="C18" s="82" t="s">
        <v>131</v>
      </c>
      <c r="D18" s="67" t="s">
        <v>132</v>
      </c>
      <c r="E18" s="7" t="s">
        <v>9</v>
      </c>
      <c r="F18" s="8"/>
      <c r="H18" s="83" t="s">
        <v>20</v>
      </c>
      <c r="I18" s="83"/>
      <c r="J18" s="83"/>
      <c r="K18" s="83"/>
    </row>
    <row r="19" spans="1:11" ht="15.6" x14ac:dyDescent="0.3">
      <c r="A19" s="5"/>
      <c r="B19" s="67" t="s">
        <v>105</v>
      </c>
      <c r="C19" s="82" t="s">
        <v>133</v>
      </c>
      <c r="D19" s="67" t="s">
        <v>107</v>
      </c>
      <c r="E19" s="7" t="s">
        <v>9</v>
      </c>
      <c r="F19" s="8"/>
      <c r="H19" s="26" t="s">
        <v>12</v>
      </c>
      <c r="I19" s="13"/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19" workbookViewId="0">
      <selection activeCell="D29" sqref="D29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Startovka!B8</f>
        <v xml:space="preserve">Kateřina Stárková 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Startovka!C8</f>
        <v>Feel First Valdar Garonera (Woody)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Startovka!D8</f>
        <v>NSR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Startovka!A8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Startovka!E8</f>
        <v>OB1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Výsledky!G8</f>
        <v>6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9.5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38</v>
      </c>
      <c r="H18" s="64">
        <f t="shared" ref="H18:H27" si="0">SUM(D18*F18)</f>
        <v>38</v>
      </c>
      <c r="I18" s="64">
        <f t="shared" ref="I18:I27" si="1">SUM(((D18+E18)*F18)/2)</f>
        <v>19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 a zpět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7.5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22.5</v>
      </c>
      <c r="H23" s="64">
        <f t="shared" si="0"/>
        <v>22.5</v>
      </c>
      <c r="I23" s="64">
        <f t="shared" si="1"/>
        <v>11.25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vsedě ve skupině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218.5</v>
      </c>
      <c r="E28" s="95"/>
      <c r="F28" s="95"/>
      <c r="G28" s="95"/>
      <c r="H28" s="64">
        <f>SUM(G18:G27)</f>
        <v>218.5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Dobře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13" workbookViewId="0">
      <selection activeCell="D30" sqref="D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Startovka!B9</f>
        <v>Jana Gaborová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Startovka!C9</f>
        <v>Aris Pilsen Pretzel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Startovka!D9</f>
        <v>SBT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Startovka!A9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Startovka!E9</f>
        <v>OB1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Výsledky!G9</f>
        <v>8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6.5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26</v>
      </c>
      <c r="H18" s="64">
        <f t="shared" ref="H18:H27" si="0">SUM(D18*F18)</f>
        <v>26</v>
      </c>
      <c r="I18" s="64">
        <f t="shared" ref="I18:I27" si="1">SUM(((D18+E18)*F18)/2)</f>
        <v>13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 a zpět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vsedě ve skupině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6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12</v>
      </c>
      <c r="H26" s="64">
        <f t="shared" si="0"/>
        <v>12</v>
      </c>
      <c r="I26" s="64">
        <f t="shared" si="1"/>
        <v>6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120</v>
      </c>
      <c r="E28" s="95"/>
      <c r="F28" s="95"/>
      <c r="G28" s="95"/>
      <c r="H28" s="64">
        <f>SUM(G18:G27)</f>
        <v>120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7"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Startovka!B10</f>
        <v>Lucia Nováková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Startovka!C10</f>
        <v>Good Omens Ever After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Startovka!D10</f>
        <v>kolie dlouhosrstá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Startovka!A10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Startovka!E10</f>
        <v>OB-Z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Výsledky!G10</f>
        <v>4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/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0</v>
      </c>
      <c r="E28" s="95"/>
      <c r="F28" s="95"/>
      <c r="G28" s="95"/>
      <c r="H28" s="64">
        <f>SUM(G18:G27)</f>
        <v>0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7" workbookViewId="0">
      <selection activeCell="D29" sqref="D29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Startovka!B11</f>
        <v xml:space="preserve">Zuzana Hájková 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Startovka!C11</f>
        <v xml:space="preserve">Soffie Ornis -Bohemia 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Startovka!D11</f>
        <v>Německý ovčák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Startovka!A11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Startovka!E11</f>
        <v>OB-Z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Výsledky!G11</f>
        <v>2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</v>
      </c>
      <c r="D18" s="60">
        <v>8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24</v>
      </c>
      <c r="H18" s="64">
        <f t="shared" ref="H18:H27" si="0">SUM(D18*F18)</f>
        <v>24</v>
      </c>
      <c r="I18" s="64">
        <f t="shared" ref="I18:I27" si="1">SUM(((D18+E18)*F18)/2)</f>
        <v>12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9.5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28.5</v>
      </c>
      <c r="H22" s="64">
        <f t="shared" si="0"/>
        <v>28.5</v>
      </c>
      <c r="I22" s="64">
        <f t="shared" si="1"/>
        <v>14.25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261.5</v>
      </c>
      <c r="E28" s="95"/>
      <c r="F28" s="95"/>
      <c r="G28" s="95"/>
      <c r="H28" s="64">
        <f>SUM(G18:G27)</f>
        <v>261.5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13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Startovka!B12</f>
        <v xml:space="preserve">Petra Kačírková 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Startovka!C12</f>
        <v xml:space="preserve">Venko Turella's 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Startovka!D12</f>
        <v>kolie krátkosrstá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Startovka!A12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Startovka!E12</f>
        <v>OB-Z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Výsledky!G12</f>
        <v>1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12.75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9.5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19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286.5</v>
      </c>
      <c r="E28" s="95"/>
      <c r="F28" s="95"/>
      <c r="G28" s="95"/>
      <c r="H28" s="64">
        <f>SUM(G18:G27)</f>
        <v>286.5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13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Startovka!B13</f>
        <v>Ilona Machová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Startovka!C13</f>
        <v>Akani z Hückelovy vily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Startovka!D13</f>
        <v>belgický ovčák malionis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Startovka!A13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Startovka!E13</f>
        <v>OB-Z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Výsledky!G13</f>
        <v>3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7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21</v>
      </c>
      <c r="H20" s="64">
        <f t="shared" si="0"/>
        <v>21</v>
      </c>
      <c r="I20" s="64">
        <f t="shared" si="1"/>
        <v>10.5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 t="shared" si="0"/>
        <v>21</v>
      </c>
      <c r="I22" s="64">
        <f t="shared" si="1"/>
        <v>10.5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261</v>
      </c>
      <c r="E28" s="95"/>
      <c r="F28" s="95"/>
      <c r="G28" s="95"/>
      <c r="H28" s="64">
        <f>SUM(G18:G27)</f>
        <v>261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13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Lukáš Jánský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Startovka!B14</f>
        <v>Daniela Boumová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Startovka!C14</f>
        <v>Ben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Startovka!D14</f>
        <v>kříženec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Startovka!A14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Startovka!E14</f>
        <v>OB2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Výsledky!G14</f>
        <v>3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Lukáš Jánský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Směrový aport</v>
      </c>
      <c r="D20" s="66">
        <v>6.5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19.5</v>
      </c>
      <c r="H20" s="64">
        <f t="shared" si="0"/>
        <v>19.5</v>
      </c>
      <c r="I20" s="64">
        <f t="shared" si="1"/>
        <v>9.75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kuželů/barelu, zastavení a skok přes překážku</v>
      </c>
      <c r="D22" s="66">
        <v>6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18</v>
      </c>
      <c r="H22" s="64">
        <f t="shared" si="0"/>
        <v>18</v>
      </c>
      <c r="I22" s="64">
        <f t="shared" si="1"/>
        <v>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6.5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19.5</v>
      </c>
      <c r="H24" s="64">
        <f t="shared" si="0"/>
        <v>19.5</v>
      </c>
      <c r="I24" s="64">
        <f t="shared" si="1"/>
        <v>9.75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15</v>
      </c>
      <c r="H25" s="64">
        <f t="shared" si="0"/>
        <v>15</v>
      </c>
      <c r="I25" s="64">
        <f t="shared" si="1"/>
        <v>7.5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231.5</v>
      </c>
      <c r="E28" s="95"/>
      <c r="F28" s="95"/>
      <c r="G28" s="95"/>
      <c r="H28" s="64">
        <f>SUM(G18:G27)</f>
        <v>231.5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Lukáš Jánský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Startovka!B15</f>
        <v>Veronika Mlejnková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Startovka!C15</f>
        <v>Cup of Pure Beauty Infinity Love Staff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Startovka!D15</f>
        <v>SBT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Startovka!A15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Startovka!E15</f>
        <v>OB2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Výsledky!G15</f>
        <v>6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Lukáš Jánský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/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/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Směrový aport</v>
      </c>
      <c r="D20" s="66"/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kuželů/barelu, zastavení a skok přes překážku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/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/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0</v>
      </c>
      <c r="E28" s="95"/>
      <c r="F28" s="95"/>
      <c r="G28" s="95"/>
      <c r="H28" s="64">
        <f>SUM(G18:G27)</f>
        <v>0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13" workbookViewId="0">
      <selection activeCell="D29" sqref="D29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Lukáš Jánský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Startovka!B16</f>
        <v>Leona Petrová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Startovka!C16</f>
        <v xml:space="preserve">Lessie Cofi Capito 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Startovka!D16</f>
        <v>AUO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Startovka!A16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Startovka!E16</f>
        <v>OB2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Výsledky!G16</f>
        <v>4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Lukáš Jánský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7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28</v>
      </c>
      <c r="H18" s="64">
        <f t="shared" ref="H18:H27" si="0">SUM(D18*F18)</f>
        <v>28</v>
      </c>
      <c r="I18" s="64">
        <f t="shared" ref="I18:I27" si="1">SUM(((D18+E18)*F18)/2)</f>
        <v>14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Směrový aport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kuželů/barelu, zastavení a skok přes překážku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9.5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28.5</v>
      </c>
      <c r="H24" s="64">
        <f t="shared" si="0"/>
        <v>28.5</v>
      </c>
      <c r="I24" s="64">
        <f t="shared" si="1"/>
        <v>14.25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208.5</v>
      </c>
      <c r="E28" s="95"/>
      <c r="F28" s="95"/>
      <c r="G28" s="95"/>
      <c r="H28" s="64">
        <f>SUM(G18:G27)</f>
        <v>208.5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Dobře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B13" workbookViewId="0">
      <selection activeCell="D29" sqref="D29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Lukáš Jánský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Startovka!B17</f>
        <v>Eva Hrušková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Startovka!C17</f>
        <v>Angie Z Říční tišiny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Startovka!D17</f>
        <v>belgický ovčák malinois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Startovka!A17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Startovka!E17</f>
        <v>OB2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Výsledky!G17</f>
        <v>1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Lukáš Jánský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7.5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Směrový aport</v>
      </c>
      <c r="D20" s="66">
        <v>7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21</v>
      </c>
      <c r="H20" s="64">
        <f t="shared" si="0"/>
        <v>21</v>
      </c>
      <c r="I20" s="64">
        <f t="shared" si="1"/>
        <v>10.5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kuželů/barelu, zastavení a skok přes překážku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8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15</v>
      </c>
      <c r="H26" s="64">
        <f t="shared" si="0"/>
        <v>15</v>
      </c>
      <c r="I26" s="64">
        <f t="shared" si="1"/>
        <v>7.5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9.5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19</v>
      </c>
      <c r="H27" s="64">
        <f t="shared" si="0"/>
        <v>19</v>
      </c>
      <c r="I27" s="64">
        <f t="shared" si="1"/>
        <v>9.5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240.5</v>
      </c>
      <c r="E28" s="95"/>
      <c r="F28" s="95"/>
      <c r="G28" s="95"/>
      <c r="H28" s="64">
        <f>SUM(G18:G27)</f>
        <v>240.5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topLeftCell="C1" workbookViewId="0">
      <selection activeCell="J12" sqref="J12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69921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90" t="s">
        <v>11</v>
      </c>
      <c r="B1" s="90"/>
      <c r="C1" s="90"/>
      <c r="E1" s="90" t="s">
        <v>18</v>
      </c>
      <c r="F1" s="90"/>
      <c r="G1" s="90"/>
      <c r="I1" s="90" t="s">
        <v>19</v>
      </c>
      <c r="J1" s="90"/>
      <c r="K1" s="90"/>
      <c r="M1" s="90" t="s">
        <v>20</v>
      </c>
      <c r="N1" s="90"/>
      <c r="O1" s="90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39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40</v>
      </c>
      <c r="G3" s="34">
        <f>IF(F3="Celkový dojem",2,IF(F3="Odložení vsedě ve skupině",3,IF(F3="Odložení za pochodu",3,4)))</f>
        <v>4</v>
      </c>
      <c r="I3" s="37">
        <v>1</v>
      </c>
      <c r="J3" s="38" t="s">
        <v>37</v>
      </c>
      <c r="K3" s="37">
        <f>IF(J3="Celkový dojem",2,IF(J3="Chůze u nohy",4,IF(J3="Ovladatelnost na dálku",4,IF(J3="Vyslání do čtverce, položení a přivolání",4,3))))</f>
        <v>4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6" x14ac:dyDescent="0.3">
      <c r="A4" s="37">
        <v>2</v>
      </c>
      <c r="B4" s="38" t="s">
        <v>32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32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32</v>
      </c>
      <c r="K4" s="37">
        <f t="shared" ref="K4:K12" si="1">IF(J4="Celkový dojem",2,IF(J4="Chůze u nohy",4,IF(J4="Ovladatelnost na dálku",4,IF(J4="Vyslání do čtverce, položení a přivolání",4,3))))</f>
        <v>4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6" x14ac:dyDescent="0.3">
      <c r="A5" s="37">
        <v>3</v>
      </c>
      <c r="B5" s="38" t="s">
        <v>36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70</v>
      </c>
      <c r="G5" s="34">
        <f t="shared" si="0"/>
        <v>4</v>
      </c>
      <c r="I5" s="37">
        <v>3</v>
      </c>
      <c r="J5" s="38" t="s">
        <v>38</v>
      </c>
      <c r="K5" s="37">
        <f t="shared" si="1"/>
        <v>3</v>
      </c>
      <c r="M5" s="37">
        <v>3</v>
      </c>
      <c r="N5" s="38"/>
      <c r="O5" s="37">
        <f t="shared" si="2"/>
        <v>3</v>
      </c>
    </row>
    <row r="6" spans="1:15" ht="15.6" x14ac:dyDescent="0.3">
      <c r="A6" s="37">
        <v>4</v>
      </c>
      <c r="B6" s="38" t="s">
        <v>33</v>
      </c>
      <c r="C6" s="34">
        <f t="shared" si="3"/>
        <v>4</v>
      </c>
      <c r="D6" s="36"/>
      <c r="E6" s="37">
        <v>4</v>
      </c>
      <c r="F6" s="38" t="s">
        <v>33</v>
      </c>
      <c r="G6" s="34">
        <f t="shared" si="0"/>
        <v>4</v>
      </c>
      <c r="I6" s="37">
        <v>4</v>
      </c>
      <c r="J6" s="38" t="s">
        <v>33</v>
      </c>
      <c r="K6" s="37">
        <f t="shared" si="1"/>
        <v>4</v>
      </c>
      <c r="M6" s="37">
        <v>4</v>
      </c>
      <c r="N6" s="38"/>
      <c r="O6" s="37">
        <f t="shared" si="2"/>
        <v>3</v>
      </c>
    </row>
    <row r="7" spans="1:15" ht="15.6" x14ac:dyDescent="0.3">
      <c r="A7" s="37">
        <v>5</v>
      </c>
      <c r="B7" s="38" t="s">
        <v>74</v>
      </c>
      <c r="C7" s="34">
        <f t="shared" si="3"/>
        <v>3</v>
      </c>
      <c r="D7" s="36"/>
      <c r="E7" s="37">
        <v>5</v>
      </c>
      <c r="F7" s="38" t="s">
        <v>81</v>
      </c>
      <c r="G7" s="34">
        <f t="shared" si="0"/>
        <v>4</v>
      </c>
      <c r="I7" s="37">
        <v>5</v>
      </c>
      <c r="J7" s="38" t="s">
        <v>69</v>
      </c>
      <c r="K7" s="37">
        <f t="shared" si="1"/>
        <v>3</v>
      </c>
      <c r="M7" s="37">
        <v>5</v>
      </c>
      <c r="N7" s="38"/>
      <c r="O7" s="37">
        <f t="shared" si="2"/>
        <v>3</v>
      </c>
    </row>
    <row r="8" spans="1:15" ht="15.6" x14ac:dyDescent="0.3">
      <c r="A8" s="37">
        <v>6</v>
      </c>
      <c r="B8" s="38" t="s">
        <v>34</v>
      </c>
      <c r="C8" s="34">
        <f t="shared" si="3"/>
        <v>4</v>
      </c>
      <c r="D8" s="36"/>
      <c r="E8" s="37">
        <v>6</v>
      </c>
      <c r="F8" s="38" t="s">
        <v>77</v>
      </c>
      <c r="G8" s="34">
        <f t="shared" si="0"/>
        <v>3</v>
      </c>
      <c r="I8" s="37">
        <v>6</v>
      </c>
      <c r="J8" s="38" t="s">
        <v>35</v>
      </c>
      <c r="K8" s="37">
        <f t="shared" si="1"/>
        <v>3</v>
      </c>
      <c r="M8" s="37">
        <v>6</v>
      </c>
      <c r="N8" s="38"/>
      <c r="O8" s="37">
        <f t="shared" si="2"/>
        <v>3</v>
      </c>
    </row>
    <row r="9" spans="1:15" ht="15.6" x14ac:dyDescent="0.3">
      <c r="A9" s="37">
        <v>7</v>
      </c>
      <c r="B9" s="38" t="s">
        <v>76</v>
      </c>
      <c r="C9" s="34">
        <f t="shared" si="3"/>
        <v>3</v>
      </c>
      <c r="D9" s="36"/>
      <c r="E9" s="37">
        <v>7</v>
      </c>
      <c r="F9" s="38" t="s">
        <v>34</v>
      </c>
      <c r="G9" s="34">
        <f t="shared" si="0"/>
        <v>4</v>
      </c>
      <c r="I9" s="37">
        <v>7</v>
      </c>
      <c r="J9" s="38" t="s">
        <v>78</v>
      </c>
      <c r="K9" s="37">
        <f t="shared" si="1"/>
        <v>3</v>
      </c>
      <c r="M9" s="37">
        <v>7</v>
      </c>
      <c r="N9" s="38"/>
      <c r="O9" s="37">
        <f t="shared" si="2"/>
        <v>3</v>
      </c>
    </row>
    <row r="10" spans="1:15" ht="15.6" x14ac:dyDescent="0.3">
      <c r="A10" s="37">
        <v>8</v>
      </c>
      <c r="B10" s="38" t="s">
        <v>75</v>
      </c>
      <c r="C10" s="34">
        <f t="shared" si="3"/>
        <v>4</v>
      </c>
      <c r="D10" s="36"/>
      <c r="E10" s="76">
        <v>8</v>
      </c>
      <c r="F10" s="77" t="s">
        <v>30</v>
      </c>
      <c r="G10" s="34">
        <f t="shared" si="0"/>
        <v>3</v>
      </c>
      <c r="I10" s="37">
        <v>8</v>
      </c>
      <c r="J10" s="38" t="s">
        <v>73</v>
      </c>
      <c r="K10" s="37">
        <f t="shared" si="1"/>
        <v>3</v>
      </c>
      <c r="M10" s="37">
        <v>8</v>
      </c>
      <c r="N10" s="38"/>
      <c r="O10" s="37">
        <f t="shared" si="2"/>
        <v>3</v>
      </c>
    </row>
    <row r="11" spans="1:15" ht="15.6" x14ac:dyDescent="0.3">
      <c r="A11" s="76">
        <v>9</v>
      </c>
      <c r="B11" s="77" t="s">
        <v>30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 t="s">
        <v>31</v>
      </c>
      <c r="K11" s="37">
        <f t="shared" si="1"/>
        <v>3</v>
      </c>
      <c r="M11" s="37">
        <v>9</v>
      </c>
      <c r="N11" s="38"/>
      <c r="O11" s="37">
        <f t="shared" si="2"/>
        <v>3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/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13" workbookViewId="0">
      <selection activeCell="D29" sqref="D29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Lukáš Jánský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Startovka!B18</f>
        <v xml:space="preserve">Eva Košnarová 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Startovka!C18</f>
        <v>EBONY z Vandalky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Startovka!D18</f>
        <v>holandský ovčák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Startovka!A18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Startovka!E18</f>
        <v>OB2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Výsledky!G18</f>
        <v>2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Lukáš Jánský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9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36</v>
      </c>
      <c r="H18" s="64">
        <f t="shared" ref="H18:H27" si="0">SUM(D18*F18)</f>
        <v>36</v>
      </c>
      <c r="I18" s="64">
        <f t="shared" ref="I18:I27" si="1">SUM(((D18+E18)*F18)/2)</f>
        <v>18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Směrový aport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kuželů/barelu, zastavení a skok přes překážku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7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21</v>
      </c>
      <c r="I25" s="64">
        <f t="shared" si="1"/>
        <v>10.5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235</v>
      </c>
      <c r="E28" s="95"/>
      <c r="F28" s="95"/>
      <c r="G28" s="95"/>
      <c r="H28" s="64">
        <f>SUM(G18:G27)</f>
        <v>235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7" workbookViewId="0">
      <selection activeCell="D30" sqref="D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Lukáš Jánský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Startovka!B19</f>
        <v>Jana Gaborová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Startovka!C19</f>
        <v>Apolenka od Kačky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Startovka!D19</f>
        <v>SBT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Startovka!A19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Startovka!E19</f>
        <v>OB2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Výsledky!G19</f>
        <v>5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Lukáš Jánský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čtverce, položení a přivolání</v>
      </c>
      <c r="D18" s="60">
        <v>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Směrový aport</v>
      </c>
      <c r="D20" s="66">
        <v>6.5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19.5</v>
      </c>
      <c r="H20" s="64">
        <f t="shared" si="0"/>
        <v>19.5</v>
      </c>
      <c r="I20" s="64">
        <f t="shared" si="1"/>
        <v>9.75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kuželů/barelu, zastavení a skok přes překážku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7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21</v>
      </c>
      <c r="H24" s="64">
        <f t="shared" si="0"/>
        <v>21</v>
      </c>
      <c r="I24" s="64">
        <f t="shared" si="1"/>
        <v>10.5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7.5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22.5</v>
      </c>
      <c r="H25" s="64">
        <f t="shared" si="0"/>
        <v>22.5</v>
      </c>
      <c r="I25" s="64">
        <f t="shared" si="1"/>
        <v>11.25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7.5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22.5</v>
      </c>
      <c r="H26" s="64">
        <f t="shared" si="0"/>
        <v>22.5</v>
      </c>
      <c r="I26" s="64">
        <f t="shared" si="1"/>
        <v>11.25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7.5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15</v>
      </c>
      <c r="H27" s="64">
        <f t="shared" si="0"/>
        <v>15</v>
      </c>
      <c r="I27" s="64">
        <f t="shared" si="1"/>
        <v>7.5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187.5</v>
      </c>
      <c r="E28" s="95"/>
      <c r="F28" s="95"/>
      <c r="G28" s="95"/>
      <c r="H28" s="64">
        <f>SUM(G18:G27)</f>
        <v>187.5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Startovka!D20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Startovka!A20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Startovka!E20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Výsledky!G20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Startovka!D21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Startovka!A21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Startovka!E21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Výsledky!G21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Startovka!B22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Startovka!C22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Startovka!D22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Startovka!A22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Startovka!E22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Výsledky!G22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Startovka!B23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Startovka!C23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Startovka!D23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Startovka!A23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Startovka!E23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Výsledky!G23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Startovka!B24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Startovka!C24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Startovka!D24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Startovka!A24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Startovka!E24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Výsledky!G24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Startovka!B25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Startovka!C25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Startovka!D25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Startovka!A25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Startovka!E25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Výsledky!G25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Startovka!B26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Startovka!C26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Startovka!D26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Startovka!A26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Startovka!E26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Výsledky!G26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3" workbookViewId="0">
      <selection activeCell="D17" sqref="D1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Startovka!D27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Startovka!A27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Startovka!E27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Výsledky!G27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A2" sqref="A2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0</v>
      </c>
      <c r="B2" s="70" t="str">
        <f>Startovka!B2</f>
        <v>Petra Štolová</v>
      </c>
      <c r="C2" s="70" t="str">
        <f>Startovka!C2</f>
        <v>Umax z Huckelovy vily</v>
      </c>
      <c r="D2" s="70" t="str">
        <f>Startovka!D2</f>
        <v>Belgický ovčák malinois</v>
      </c>
      <c r="E2" s="70" t="str">
        <f>Startovka!E2</f>
        <v>OB1</v>
      </c>
      <c r="F2" s="70" t="str">
        <f>Startovka!I3</f>
        <v>No borders Kladno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3</v>
      </c>
      <c r="H2" s="72">
        <f>'1'!D28</f>
        <v>284.5</v>
      </c>
      <c r="I2" s="73" t="str">
        <f>'1'!D29</f>
        <v>Výborně</v>
      </c>
      <c r="J2" s="41"/>
      <c r="K2" s="43" t="str">
        <f t="shared" ref="K2:K33" si="1">IF(E2="OB-Z",(H2)," ")</f>
        <v xml:space="preserve"> </v>
      </c>
      <c r="L2" s="43">
        <f t="shared" ref="L2:L33" si="2">IF(E2="OB1",(H2)," ")</f>
        <v>284.5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0</v>
      </c>
      <c r="B3" s="70" t="str">
        <f>Startovka!B3</f>
        <v>Zuzana Stádníková</v>
      </c>
      <c r="C3" s="70" t="str">
        <f>Startovka!C3</f>
        <v xml:space="preserve">Bonnie Quck-Quck Yas </v>
      </c>
      <c r="D3" s="70" t="str">
        <f>Startovka!D3</f>
        <v xml:space="preserve">Kavalír king Charles španěl </v>
      </c>
      <c r="E3" s="70" t="str">
        <f>Startovka!E3</f>
        <v>OB1</v>
      </c>
      <c r="F3" s="70" t="str">
        <f>Startovka!I3</f>
        <v>No borders Kladno</v>
      </c>
      <c r="G3" s="70">
        <f t="shared" si="0"/>
        <v>4</v>
      </c>
      <c r="H3" s="74">
        <f>'2'!D28</f>
        <v>236.5</v>
      </c>
      <c r="I3" s="75" t="str">
        <f>'2'!D29</f>
        <v>Velmi dobře</v>
      </c>
      <c r="J3" s="41"/>
      <c r="K3" s="43" t="str">
        <f t="shared" si="1"/>
        <v xml:space="preserve"> </v>
      </c>
      <c r="L3" s="43">
        <f t="shared" si="2"/>
        <v>236.5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0</v>
      </c>
      <c r="B4" s="70" t="str">
        <f>Startovka!B4</f>
        <v>Jana Němcová</v>
      </c>
      <c r="C4" s="70" t="str">
        <f>Startovka!C4</f>
        <v>Apollo Black Via Karneda</v>
      </c>
      <c r="D4" s="70" t="str">
        <f>Startovka!D4</f>
        <v xml:space="preserve">bearded collie </v>
      </c>
      <c r="E4" s="70" t="str">
        <f>Startovka!E4</f>
        <v>OB1</v>
      </c>
      <c r="F4" s="70" t="str">
        <f>Startovka!I3</f>
        <v>No borders Kladno</v>
      </c>
      <c r="G4" s="71">
        <f t="shared" si="0"/>
        <v>1</v>
      </c>
      <c r="H4" s="72">
        <f>'3'!D28</f>
        <v>292.5</v>
      </c>
      <c r="I4" s="75" t="str">
        <f>'3'!D29</f>
        <v>Výborně</v>
      </c>
      <c r="J4" s="41"/>
      <c r="K4" s="43" t="str">
        <f t="shared" si="1"/>
        <v xml:space="preserve"> </v>
      </c>
      <c r="L4" s="43">
        <f t="shared" si="2"/>
        <v>292.5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0</v>
      </c>
      <c r="B5" s="70" t="str">
        <f>Startovka!B5</f>
        <v>Zuzana Krupanská</v>
      </c>
      <c r="C5" s="70" t="str">
        <f>Startovka!C5</f>
        <v>Aurora Blur z Moravského povodí</v>
      </c>
      <c r="D5" s="70" t="str">
        <f>Startovka!D5</f>
        <v>Belgický ovčák Malinois</v>
      </c>
      <c r="E5" s="70" t="str">
        <f>Startovka!E5</f>
        <v>OB1</v>
      </c>
      <c r="F5" s="70" t="str">
        <f>Startovka!I3</f>
        <v>No borders Kladno</v>
      </c>
      <c r="G5" s="70">
        <f t="shared" si="0"/>
        <v>2</v>
      </c>
      <c r="H5" s="74">
        <f>'4'!D28</f>
        <v>288</v>
      </c>
      <c r="I5" s="75" t="str">
        <f>'4'!D29</f>
        <v>Výborně</v>
      </c>
      <c r="J5" s="41"/>
      <c r="K5" s="43" t="str">
        <f t="shared" si="1"/>
        <v xml:space="preserve"> </v>
      </c>
      <c r="L5" s="43">
        <f t="shared" si="2"/>
        <v>288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0</v>
      </c>
      <c r="B6" s="70" t="str">
        <f>Startovka!B6</f>
        <v>Pavlína Matějovičová</v>
      </c>
      <c r="C6" s="70" t="str">
        <f>Startovka!C6</f>
        <v>HOFI</v>
      </c>
      <c r="D6" s="70" t="str">
        <f>Startovka!D6</f>
        <v>kříženec</v>
      </c>
      <c r="E6" s="70" t="str">
        <f>Startovka!E6</f>
        <v>OB1</v>
      </c>
      <c r="F6" s="70" t="str">
        <f>Startovka!I3</f>
        <v>No borders Kladno</v>
      </c>
      <c r="G6" s="71">
        <f t="shared" si="0"/>
        <v>6</v>
      </c>
      <c r="H6" s="72">
        <f>'5'!D28</f>
        <v>218.5</v>
      </c>
      <c r="I6" s="75" t="str">
        <f>'5'!D29</f>
        <v>Dobře</v>
      </c>
      <c r="J6" s="41"/>
      <c r="K6" s="43" t="str">
        <f t="shared" si="1"/>
        <v xml:space="preserve"> </v>
      </c>
      <c r="L6" s="43">
        <f t="shared" si="2"/>
        <v>218.5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0</v>
      </c>
      <c r="B7" s="70" t="str">
        <f>Startovka!B7</f>
        <v xml:space="preserve">Dagmar Dvořáková </v>
      </c>
      <c r="C7" s="70" t="str">
        <f>Startovka!C7</f>
        <v>Dorian Grey Bohemian Tarn</v>
      </c>
      <c r="D7" s="70" t="str">
        <f>Startovka!D7</f>
        <v>AKE</v>
      </c>
      <c r="E7" s="70" t="str">
        <f>Startovka!E7</f>
        <v>OB1</v>
      </c>
      <c r="F7" s="70" t="str">
        <f>Startovka!I3</f>
        <v>No borders Kladno</v>
      </c>
      <c r="G7" s="70">
        <f t="shared" si="0"/>
        <v>5</v>
      </c>
      <c r="H7" s="72">
        <f>'6'!D28</f>
        <v>228.5</v>
      </c>
      <c r="I7" s="75" t="str">
        <f>'6'!D29</f>
        <v>Velmi dobře</v>
      </c>
      <c r="J7" s="41"/>
      <c r="K7" s="43" t="str">
        <f t="shared" si="1"/>
        <v xml:space="preserve"> </v>
      </c>
      <c r="L7" s="43">
        <f t="shared" si="2"/>
        <v>228.5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0</v>
      </c>
      <c r="B8" s="70" t="str">
        <f>Startovka!B8</f>
        <v xml:space="preserve">Kateřina Stárková </v>
      </c>
      <c r="C8" s="70" t="str">
        <f>Startovka!C8</f>
        <v>Feel First Valdar Garonera (Woody)</v>
      </c>
      <c r="D8" s="70" t="str">
        <f>Startovka!D8</f>
        <v>NSR</v>
      </c>
      <c r="E8" s="70" t="str">
        <f>Startovka!E8</f>
        <v>OB1</v>
      </c>
      <c r="F8" s="70" t="str">
        <f>Startovka!I3</f>
        <v>No borders Kladno</v>
      </c>
      <c r="G8" s="71">
        <f t="shared" si="0"/>
        <v>6</v>
      </c>
      <c r="H8" s="74">
        <f>'7'!D28</f>
        <v>218.5</v>
      </c>
      <c r="I8" s="75" t="str">
        <f>'7'!D29</f>
        <v>Dobře</v>
      </c>
      <c r="J8" s="41"/>
      <c r="K8" s="43" t="str">
        <f t="shared" si="1"/>
        <v xml:space="preserve"> </v>
      </c>
      <c r="L8" s="43">
        <f t="shared" si="2"/>
        <v>218.5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0</v>
      </c>
      <c r="B9" s="70" t="str">
        <f>Startovka!B9</f>
        <v>Jana Gaborová</v>
      </c>
      <c r="C9" s="70" t="str">
        <f>Startovka!C9</f>
        <v>Aris Pilsen Pretzel</v>
      </c>
      <c r="D9" s="70" t="str">
        <f>Startovka!D9</f>
        <v>SBT</v>
      </c>
      <c r="E9" s="70" t="str">
        <f>Startovka!E9</f>
        <v>OB1</v>
      </c>
      <c r="F9" s="70" t="str">
        <f>Startovka!I3</f>
        <v>No borders Kladno</v>
      </c>
      <c r="G9" s="70">
        <f t="shared" si="0"/>
        <v>8</v>
      </c>
      <c r="H9" s="72">
        <f>'8'!D28</f>
        <v>120</v>
      </c>
      <c r="I9" s="75" t="str">
        <f>'8'!D29</f>
        <v>Nehodnocen</v>
      </c>
      <c r="J9" s="41"/>
      <c r="K9" s="43" t="str">
        <f t="shared" si="1"/>
        <v xml:space="preserve"> </v>
      </c>
      <c r="L9" s="43">
        <f t="shared" si="2"/>
        <v>120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0</v>
      </c>
      <c r="B10" s="70" t="str">
        <f>Startovka!B10</f>
        <v>Lucia Nováková</v>
      </c>
      <c r="C10" s="70" t="str">
        <f>Startovka!C10</f>
        <v>Good Omens Ever After</v>
      </c>
      <c r="D10" s="70" t="str">
        <f>Startovka!D10</f>
        <v>kolie dlouhosrstá</v>
      </c>
      <c r="E10" s="70" t="str">
        <f>Startovka!E10</f>
        <v>OB-Z</v>
      </c>
      <c r="F10" s="70" t="str">
        <f>Startovka!I3</f>
        <v>No borders Kladno</v>
      </c>
      <c r="G10" s="71">
        <f t="shared" si="0"/>
        <v>4</v>
      </c>
      <c r="H10" s="74">
        <f>'9'!D28</f>
        <v>0</v>
      </c>
      <c r="I10" s="75" t="str">
        <f>'9'!D29</f>
        <v>Nehodnocen</v>
      </c>
      <c r="J10" s="41"/>
      <c r="K10" s="43">
        <f t="shared" si="1"/>
        <v>0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0</v>
      </c>
      <c r="B11" s="70" t="str">
        <f>Startovka!B11</f>
        <v xml:space="preserve">Zuzana Hájková </v>
      </c>
      <c r="C11" s="70" t="str">
        <f>Startovka!C11</f>
        <v xml:space="preserve">Soffie Ornis -Bohemia </v>
      </c>
      <c r="D11" s="70" t="str">
        <f>Startovka!D11</f>
        <v>Německý ovčák</v>
      </c>
      <c r="E11" s="70" t="str">
        <f>Startovka!E11</f>
        <v>OB-Z</v>
      </c>
      <c r="F11" s="70" t="str">
        <f>Startovka!I3</f>
        <v>No borders Kladno</v>
      </c>
      <c r="G11" s="70">
        <f t="shared" si="0"/>
        <v>2</v>
      </c>
      <c r="H11" s="72">
        <f>'10'!D28</f>
        <v>261.5</v>
      </c>
      <c r="I11" s="75" t="str">
        <f>'10'!D29</f>
        <v>Výborně</v>
      </c>
      <c r="J11" s="41"/>
      <c r="K11" s="43">
        <f t="shared" si="1"/>
        <v>261.5</v>
      </c>
      <c r="L11" s="43" t="str">
        <f t="shared" si="2"/>
        <v xml:space="preserve"> 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0</v>
      </c>
      <c r="B12" s="70" t="str">
        <f>Startovka!B12</f>
        <v xml:space="preserve">Petra Kačírková </v>
      </c>
      <c r="C12" s="70" t="str">
        <f>Startovka!C12</f>
        <v xml:space="preserve">Venko Turella's </v>
      </c>
      <c r="D12" s="70" t="str">
        <f>Startovka!D12</f>
        <v>kolie krátkosrstá</v>
      </c>
      <c r="E12" s="70" t="str">
        <f>Startovka!E12</f>
        <v>OB-Z</v>
      </c>
      <c r="F12" s="70" t="str">
        <f>Startovka!I3</f>
        <v>No borders Kladno</v>
      </c>
      <c r="G12" s="71">
        <f t="shared" si="0"/>
        <v>1</v>
      </c>
      <c r="H12" s="72">
        <f>'11'!D28</f>
        <v>286.5</v>
      </c>
      <c r="I12" s="75" t="str">
        <f>'11'!D29</f>
        <v>Výborně</v>
      </c>
      <c r="J12" s="41"/>
      <c r="K12" s="43">
        <f t="shared" si="1"/>
        <v>286.5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0</v>
      </c>
      <c r="B13" s="70" t="str">
        <f>Startovka!B13</f>
        <v>Ilona Machová</v>
      </c>
      <c r="C13" s="70" t="str">
        <f>Startovka!C13</f>
        <v>Akani z Hückelovy vily</v>
      </c>
      <c r="D13" s="70" t="str">
        <f>Startovka!D13</f>
        <v>belgický ovčák malionis</v>
      </c>
      <c r="E13" s="70" t="str">
        <f>Startovka!E13</f>
        <v>OB-Z</v>
      </c>
      <c r="F13" s="70" t="str">
        <f>Startovka!I3</f>
        <v>No borders Kladno</v>
      </c>
      <c r="G13" s="70">
        <f t="shared" si="0"/>
        <v>3</v>
      </c>
      <c r="H13" s="74">
        <f>'12'!D28</f>
        <v>261</v>
      </c>
      <c r="I13" s="75" t="str">
        <f>'12'!D29</f>
        <v>Výborně</v>
      </c>
      <c r="J13" s="41"/>
      <c r="K13" s="43">
        <f t="shared" si="1"/>
        <v>261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0</v>
      </c>
      <c r="B14" s="70" t="str">
        <f>Startovka!B14</f>
        <v>Daniela Boumová</v>
      </c>
      <c r="C14" s="70" t="str">
        <f>Startovka!C14</f>
        <v>Ben</v>
      </c>
      <c r="D14" s="70" t="str">
        <f>Startovka!D14</f>
        <v>kříženec</v>
      </c>
      <c r="E14" s="70" t="str">
        <f>Startovka!E14</f>
        <v>OB2</v>
      </c>
      <c r="F14" s="70" t="str">
        <f>Startovka!I3</f>
        <v>No borders Kladno</v>
      </c>
      <c r="G14" s="71">
        <f t="shared" si="0"/>
        <v>3</v>
      </c>
      <c r="H14" s="72">
        <f>'13'!D28</f>
        <v>231.5</v>
      </c>
      <c r="I14" s="75" t="str">
        <f>'13'!D29</f>
        <v>Velmi dobře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>
        <f t="shared" si="3"/>
        <v>231.5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0</v>
      </c>
      <c r="B15" s="70" t="str">
        <f>Startovka!B15</f>
        <v>Veronika Mlejnková</v>
      </c>
      <c r="C15" s="70" t="str">
        <f>Startovka!C15</f>
        <v>Cup of Pure Beauty Infinity Love Staff</v>
      </c>
      <c r="D15" s="70" t="str">
        <f>Startovka!D15</f>
        <v>SBT</v>
      </c>
      <c r="E15" s="70" t="str">
        <f>Startovka!E15</f>
        <v>OB2</v>
      </c>
      <c r="F15" s="70" t="str">
        <f>Startovka!I3</f>
        <v>No borders Kladno</v>
      </c>
      <c r="G15" s="70">
        <f t="shared" si="0"/>
        <v>6</v>
      </c>
      <c r="H15" s="74">
        <f>'14'!D28</f>
        <v>0</v>
      </c>
      <c r="I15" s="75" t="str">
        <f>'14'!D29</f>
        <v>Nehodnocen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>
        <f t="shared" si="3"/>
        <v>0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0</v>
      </c>
      <c r="B16" s="70" t="str">
        <f>Startovka!B16</f>
        <v>Leona Petrová</v>
      </c>
      <c r="C16" s="70" t="str">
        <f>Startovka!C16</f>
        <v xml:space="preserve">Lessie Cofi Capito </v>
      </c>
      <c r="D16" s="70" t="str">
        <f>Startovka!D16</f>
        <v>AUO</v>
      </c>
      <c r="E16" s="70" t="str">
        <f>Startovka!E16</f>
        <v>OB2</v>
      </c>
      <c r="F16" s="70" t="str">
        <f>Startovka!I3</f>
        <v>No borders Kladno</v>
      </c>
      <c r="G16" s="71">
        <f t="shared" si="0"/>
        <v>4</v>
      </c>
      <c r="H16" s="72">
        <f>'15'!D28</f>
        <v>208.5</v>
      </c>
      <c r="I16" s="75" t="str">
        <f>'15'!D29</f>
        <v>Dobře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>
        <f t="shared" si="3"/>
        <v>208.5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0</v>
      </c>
      <c r="B17" s="70" t="str">
        <f>Startovka!B17</f>
        <v>Eva Hrušková</v>
      </c>
      <c r="C17" s="70" t="str">
        <f>Startovka!C17</f>
        <v>Angie Z Říční tišiny</v>
      </c>
      <c r="D17" s="70" t="str">
        <f>Startovka!D17</f>
        <v>belgický ovčák malinois</v>
      </c>
      <c r="E17" s="70" t="str">
        <f>Startovka!E17</f>
        <v>OB2</v>
      </c>
      <c r="F17" s="70" t="str">
        <f>Startovka!I3</f>
        <v>No borders Kladno</v>
      </c>
      <c r="G17" s="70">
        <f t="shared" si="0"/>
        <v>1</v>
      </c>
      <c r="H17" s="74">
        <f>'16'!D28</f>
        <v>240.5</v>
      </c>
      <c r="I17" s="75" t="str">
        <f>'16'!D29</f>
        <v>Velmi dobře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>
        <f t="shared" si="3"/>
        <v>240.5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0</v>
      </c>
      <c r="B18" s="70" t="str">
        <f>Startovka!B18</f>
        <v xml:space="preserve">Eva Košnarová </v>
      </c>
      <c r="C18" s="70" t="str">
        <f>Startovka!C18</f>
        <v>EBONY z Vandalky</v>
      </c>
      <c r="D18" s="70" t="str">
        <f>Startovka!D18</f>
        <v>holandský ovčák</v>
      </c>
      <c r="E18" s="70" t="str">
        <f>Startovka!E18</f>
        <v>OB2</v>
      </c>
      <c r="F18" s="70" t="str">
        <f>Startovka!I3</f>
        <v>No borders Kladno</v>
      </c>
      <c r="G18" s="71">
        <f t="shared" si="0"/>
        <v>2</v>
      </c>
      <c r="H18" s="72">
        <f>'17'!D28</f>
        <v>235</v>
      </c>
      <c r="I18" s="75" t="str">
        <f>'17'!D29</f>
        <v>Velmi dobře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>
        <f t="shared" si="3"/>
        <v>235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0</v>
      </c>
      <c r="B19" s="70" t="str">
        <f>Startovka!B19</f>
        <v>Jana Gaborová</v>
      </c>
      <c r="C19" s="70" t="str">
        <f>Startovka!C19</f>
        <v>Apolenka od Kačky</v>
      </c>
      <c r="D19" s="70" t="str">
        <f>Startovka!D19</f>
        <v>SBT</v>
      </c>
      <c r="E19" s="70" t="str">
        <f>Startovka!E19</f>
        <v>OB2</v>
      </c>
      <c r="F19" s="70" t="str">
        <f>Startovka!I3</f>
        <v>No borders Kladno</v>
      </c>
      <c r="G19" s="70">
        <f t="shared" si="0"/>
        <v>5</v>
      </c>
      <c r="H19" s="74">
        <f>'18'!D28</f>
        <v>187.5</v>
      </c>
      <c r="I19" s="75" t="str">
        <f>'18'!D29</f>
        <v>Nehodnocen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>
        <f t="shared" si="3"/>
        <v>187.5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No borders Kladno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No borders Kladno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No borders Kladno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No borders Kladno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No borders Kladno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No borders Kladno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No borders Kladno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No borders Kladno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No borders Kladno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No borders Kladno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No borders Kladno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No borders Kladno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No borders Kladno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No borders Kladno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No borders Kladno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No borders Kladno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No borders Kladno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No borders Kladno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No borders Kladno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No borders Kladno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No borders Kladno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No borders Kladno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No borders Kladno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No borders Kladno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No borders Kladno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No borders Kladno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No borders Kladno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No borders Kladno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No borders Kladno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No borders Kladno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No borders Kladno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No borders Kladno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Startovka!D28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Startovka!A28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Startovka!E28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Výsledky!G28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Startovka!D29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Startovka!A29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Startovka!E29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Výsledky!G29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Startovka!D30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Startovka!A30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Startovka!E30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Výsledky!G30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Startovka!D31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Startovka!A31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Startovka!E31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Výsledky!G31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Startovka!B32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Startovka!C32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Startovka!D32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Startovka!A32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Startovka!E32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Výsledky!G32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Startovka!B33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Startovka!C33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Startovka!D33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Startovka!A33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Startovka!E33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Výsledky!G33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Startovka!B34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Startovka!C34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Startovka!D34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Startovka!A34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Startovka!E34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Výsledky!G34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Startovka!B35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Startovka!C35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Startovka!D35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Startovka!A35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Startovka!E35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Výsledky!G35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Startovka!B36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Startovka!C36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Startovka!D36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Startovka!A36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Startovka!E36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Výsledky!G36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Startovka!D37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Startovka!A37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Startovka!E37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Výsledky!G37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12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Startovka!B2</f>
        <v>Petra Štolová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Startovka!C2</f>
        <v>Umax z Huckelovy vily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Startovka!D2</f>
        <v>Belgický ovčák malinois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Startovka!E2</f>
        <v>OB1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Výsledky!G2</f>
        <v>3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8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32</v>
      </c>
      <c r="H18" s="64">
        <f t="shared" ref="H18:H27" si="0">SUM(D18*F18)</f>
        <v>32</v>
      </c>
      <c r="I18" s="64">
        <f t="shared" ref="I18:I27" si="1">SUM(((D18+E18)*F18)/2)</f>
        <v>16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 a zpět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vsedě ve skupině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284.5</v>
      </c>
      <c r="E28" s="95"/>
      <c r="F28" s="95"/>
      <c r="G28" s="95"/>
      <c r="H28" s="64">
        <f>SUM(G18:G27)</f>
        <v>284.5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Startovka!D38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Startovka!A38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Startovka!E38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Výsledky!G38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Startovka!D39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Startovka!A39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Startovka!E39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Výsledky!G39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Startovka!D40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Startovka!A40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Startovka!E40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Výsledky!G40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Startovka!D41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Startovka!A41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Startovka!E41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Výsledky!G41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Startovka!B42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Startovka!C42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Startovka!D42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Startovka!A42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Startovka!E42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Výsledky!G42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Startovka!B43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Startovka!C43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Startovka!D43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Startovka!A43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Startovka!E43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Výsledky!G43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Startovka!B44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Startovka!C44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Startovka!D44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Startovka!A44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Startovka!E44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Výsledky!G44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Startovka!B45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Startovka!C45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Startovka!D45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Startovka!A45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Startovka!E45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Výsledky!G45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Startovka!B46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Startovka!C46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Startovka!D46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Startovka!A46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Startovka!E46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Výsledky!G46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Startovka!D47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Startovka!A47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Startovka!E47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Výsledky!G47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14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Startovka!B3</f>
        <v>Zuzana Stádníková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Startovka!C3</f>
        <v xml:space="preserve">Bonnie Quck-Quck Yas 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Startovka!D3</f>
        <v xml:space="preserve">Kavalír king Charles španěl 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Startovka!E3</f>
        <v>OB1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Výsledky!G3</f>
        <v>4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 a zpět</v>
      </c>
      <c r="D20" s="66">
        <v>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20</v>
      </c>
      <c r="H20" s="64">
        <f t="shared" si="0"/>
        <v>20</v>
      </c>
      <c r="I20" s="64">
        <f t="shared" si="1"/>
        <v>10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9.5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19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vsedě ve skupině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236.5</v>
      </c>
      <c r="E28" s="95"/>
      <c r="F28" s="95"/>
      <c r="G28" s="95"/>
      <c r="H28" s="64">
        <f>SUM(G18:G27)</f>
        <v>236.5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Startovka!D48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Startovka!A48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Startovka!E48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Výsledky!G48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Startovka!D49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Startovka!A49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Startovka!E49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Výsledky!G49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Startovka!B50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Startovka!C50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Startovka!D50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Startovka!A50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Startovka!E50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Výsledky!G50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Startovka!B51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Startovka!C51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Startovka!D51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Startovka!A51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Startovka!E51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Výsledky!G51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19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Startovka!B4</f>
        <v>Jana Němcová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Startovka!C4</f>
        <v>Apollo Black Via Karneda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Startovka!D4</f>
        <v xml:space="preserve">bearded collie 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Startovka!E4</f>
        <v>OB1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Výsledky!G4</f>
        <v>1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9.5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38</v>
      </c>
      <c r="H18" s="64">
        <f t="shared" ref="H18:H27" si="0">SUM(D18*F18)</f>
        <v>38</v>
      </c>
      <c r="I18" s="64">
        <f t="shared" ref="I18:I27" si="1">SUM(((D18+E18)*F18)/2)</f>
        <v>19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 a zpět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vsedě ve skupině</v>
      </c>
      <c r="D25" s="66">
        <v>9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13.5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292.5</v>
      </c>
      <c r="E28" s="95"/>
      <c r="F28" s="95"/>
      <c r="G28" s="95"/>
      <c r="H28" s="64">
        <f>SUM(G18:G27)</f>
        <v>292.5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13" workbookViewId="0">
      <selection activeCell="D30" sqref="D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Startovka!B5</f>
        <v>Zuzana Krupanská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Startovka!C5</f>
        <v>Aurora Blur z Moravského povodí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Startovka!D5</f>
        <v>Belgický ovčák Malinois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Startovka!A5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Startovka!E5</f>
        <v>OB1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Výsledky!G5</f>
        <v>2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9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36</v>
      </c>
      <c r="H18" s="64">
        <f t="shared" ref="H18:H27" si="0">SUM(D18*F18)</f>
        <v>36</v>
      </c>
      <c r="I18" s="64">
        <f t="shared" ref="I18:I27" si="1">SUM(((D18+E18)*F18)/2)</f>
        <v>18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 a zpět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vsedě ve skupině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288</v>
      </c>
      <c r="E28" s="95"/>
      <c r="F28" s="95"/>
      <c r="G28" s="95"/>
      <c r="H28" s="64">
        <f>SUM(G18:G27)</f>
        <v>288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22" workbookViewId="0">
      <selection activeCell="D29" sqref="D29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Startovka!B6</f>
        <v>Pavlína Matějovičová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Startovka!C6</f>
        <v>HOFI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Startovka!D6</f>
        <v>kříženec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Startovka!A6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Startovka!E6</f>
        <v>OB1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Výsledky!G6</f>
        <v>6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8.5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34</v>
      </c>
      <c r="H18" s="64">
        <f t="shared" ref="H18:H27" si="0">SUM(D18*F18)</f>
        <v>34</v>
      </c>
      <c r="I18" s="64">
        <f t="shared" ref="I18:I27" si="1">SUM(((D18+E18)*F18)/2)</f>
        <v>17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 a zpět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7.5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22.5</v>
      </c>
      <c r="H23" s="64">
        <f t="shared" si="0"/>
        <v>22.5</v>
      </c>
      <c r="I23" s="64">
        <f t="shared" si="1"/>
        <v>11.25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8.5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34</v>
      </c>
      <c r="H24" s="64">
        <f t="shared" si="0"/>
        <v>34</v>
      </c>
      <c r="I24" s="64">
        <f t="shared" si="1"/>
        <v>17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vsedě ve skupině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218.5</v>
      </c>
      <c r="E28" s="95"/>
      <c r="F28" s="95"/>
      <c r="G28" s="95"/>
      <c r="H28" s="64">
        <f>SUM(G18:G27)</f>
        <v>218.5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Dobře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16" workbookViewId="0">
      <selection activeCell="D30" sqref="D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Petra Štolová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No borders Kladno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>
        <f>Startovka!I4</f>
        <v>45571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Dacejová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Startovka!B7</f>
        <v xml:space="preserve">Dagmar Dvořáková 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Startovka!C7</f>
        <v>Dorian Grey Bohemian Tarn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Startovka!D7</f>
        <v>AKE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Startovka!A7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Startovka!E7</f>
        <v>OB1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Výsledky!G7</f>
        <v>5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do čtverce a položení</v>
      </c>
      <c r="D18" s="60">
        <v>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 a zpět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5.5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16.5</v>
      </c>
      <c r="H23" s="64">
        <f t="shared" si="0"/>
        <v>16.5</v>
      </c>
      <c r="I23" s="64">
        <f t="shared" si="1"/>
        <v>8.25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vsedě ve skupině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7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14</v>
      </c>
      <c r="H26" s="64">
        <f t="shared" si="0"/>
        <v>14</v>
      </c>
      <c r="I26" s="64">
        <f t="shared" si="1"/>
        <v>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228.5</v>
      </c>
      <c r="E28" s="95"/>
      <c r="F28" s="95"/>
      <c r="G28" s="95"/>
      <c r="H28" s="64">
        <f>SUM(G18:G27)</f>
        <v>228.5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2024-10-06T13:34:02Z</cp:lastPrinted>
  <dcterms:created xsi:type="dcterms:W3CDTF">2020-01-31T23:26:18Z</dcterms:created>
  <dcterms:modified xsi:type="dcterms:W3CDTF">2024-10-09T11:40:54Z</dcterms:modified>
</cp:coreProperties>
</file>