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44435E1D-7B03-4581-9420-FA0FE94B3F82}" xr6:coauthVersionLast="47" xr6:coauthVersionMax="47" xr10:uidLastSave="{00000000-0000-0000-0000-000000000000}"/>
  <workbookProtection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  <definedName name="_xlnm._FilterDatabase" localSheetId="2" hidden="1">Výsledky!$A$1:$XFC$1</definedName>
  </definedNames>
  <calcPr calcId="181029"/>
</workbook>
</file>

<file path=xl/calcChain.xml><?xml version="1.0" encoding="utf-8"?>
<calcChain xmlns="http://schemas.openxmlformats.org/spreadsheetml/2006/main">
  <c r="A46" i="3" l="1"/>
  <c r="A45" i="3"/>
  <c r="A43" i="3"/>
  <c r="A38" i="3"/>
  <c r="A36" i="3"/>
  <c r="A42" i="3"/>
  <c r="A49" i="3"/>
  <c r="A44" i="3"/>
  <c r="A32" i="3"/>
  <c r="A28" i="3"/>
  <c r="A48" i="3"/>
  <c r="A41" i="3"/>
  <c r="A31" i="3"/>
  <c r="A33" i="3"/>
  <c r="A29" i="3"/>
  <c r="A40" i="3"/>
  <c r="A35" i="3"/>
  <c r="A50" i="3"/>
  <c r="A39" i="3"/>
  <c r="A47" i="3"/>
  <c r="A37" i="3"/>
  <c r="A5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34" i="3"/>
  <c r="A30" i="3"/>
  <c r="B46" i="3"/>
  <c r="B45" i="3"/>
  <c r="B43" i="3"/>
  <c r="B38" i="3"/>
  <c r="B36" i="3"/>
  <c r="B42" i="3"/>
  <c r="B49" i="3"/>
  <c r="B44" i="3"/>
  <c r="B32" i="3"/>
  <c r="B28" i="3"/>
  <c r="B48" i="3"/>
  <c r="B41" i="3"/>
  <c r="B31" i="3"/>
  <c r="B33" i="3"/>
  <c r="B29" i="3"/>
  <c r="B40" i="3"/>
  <c r="B35" i="3"/>
  <c r="B50" i="3"/>
  <c r="B39" i="3"/>
  <c r="B47" i="3"/>
  <c r="B37" i="3"/>
  <c r="B5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34" i="3"/>
  <c r="B30" i="3"/>
  <c r="C46" i="3"/>
  <c r="C45" i="3"/>
  <c r="C43" i="3"/>
  <c r="C38" i="3"/>
  <c r="C36" i="3"/>
  <c r="C42" i="3"/>
  <c r="C49" i="3"/>
  <c r="C44" i="3"/>
  <c r="C32" i="3"/>
  <c r="C28" i="3"/>
  <c r="C48" i="3"/>
  <c r="C41" i="3"/>
  <c r="C31" i="3"/>
  <c r="C33" i="3"/>
  <c r="C29" i="3"/>
  <c r="C40" i="3"/>
  <c r="C35" i="3"/>
  <c r="C50" i="3"/>
  <c r="C39" i="3"/>
  <c r="C47" i="3"/>
  <c r="C37" i="3"/>
  <c r="C5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34" i="3"/>
  <c r="C30" i="3"/>
  <c r="D46" i="3"/>
  <c r="D45" i="3"/>
  <c r="D43" i="3"/>
  <c r="D38" i="3"/>
  <c r="D36" i="3"/>
  <c r="D42" i="3"/>
  <c r="D49" i="3"/>
  <c r="D44" i="3"/>
  <c r="D32" i="3"/>
  <c r="D28" i="3"/>
  <c r="D48" i="3"/>
  <c r="D41" i="3"/>
  <c r="D31" i="3"/>
  <c r="D33" i="3"/>
  <c r="D29" i="3"/>
  <c r="D40" i="3"/>
  <c r="D35" i="3"/>
  <c r="D50" i="3"/>
  <c r="D39" i="3"/>
  <c r="D47" i="3"/>
  <c r="D37" i="3"/>
  <c r="D51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34" i="3"/>
  <c r="D30" i="3"/>
  <c r="E44" i="3"/>
  <c r="E32" i="3"/>
  <c r="E28" i="3"/>
  <c r="M28" i="3" s="1"/>
  <c r="E48" i="3"/>
  <c r="E41" i="3"/>
  <c r="E31" i="3"/>
  <c r="E33" i="3"/>
  <c r="L33" i="3" s="1"/>
  <c r="E29" i="3"/>
  <c r="E40" i="3"/>
  <c r="E35" i="3"/>
  <c r="E50" i="3"/>
  <c r="E39" i="3"/>
  <c r="E47" i="3"/>
  <c r="E37" i="3"/>
  <c r="E51" i="3"/>
  <c r="E2" i="3"/>
  <c r="M2" i="3" s="1"/>
  <c r="E3" i="3"/>
  <c r="G3" i="3" s="1"/>
  <c r="E4" i="3"/>
  <c r="G4" i="3" s="1"/>
  <c r="E5" i="3"/>
  <c r="G5" i="3" s="1"/>
  <c r="E6" i="3"/>
  <c r="G6" i="3" s="1"/>
  <c r="E7" i="3"/>
  <c r="G7" i="3" s="1"/>
  <c r="E8" i="3"/>
  <c r="G8" i="3" s="1"/>
  <c r="E9" i="3"/>
  <c r="G9" i="3" s="1"/>
  <c r="E10" i="3"/>
  <c r="M10" i="3" s="1"/>
  <c r="E11" i="3"/>
  <c r="G11" i="3" s="1"/>
  <c r="E12" i="3"/>
  <c r="G12" i="3" s="1"/>
  <c r="E13" i="3"/>
  <c r="G13" i="3" s="1"/>
  <c r="E14" i="3"/>
  <c r="G14" i="3" s="1"/>
  <c r="E15" i="3"/>
  <c r="G15" i="3" s="1"/>
  <c r="E16" i="3"/>
  <c r="G16" i="3" s="1"/>
  <c r="E17" i="3"/>
  <c r="N17" i="3" s="1"/>
  <c r="E18" i="3"/>
  <c r="N18" i="3" s="1"/>
  <c r="E19" i="3"/>
  <c r="L19" i="3" s="1"/>
  <c r="E20" i="3"/>
  <c r="G20" i="3" s="1"/>
  <c r="E21" i="3"/>
  <c r="G21" i="3" s="1"/>
  <c r="E22" i="3"/>
  <c r="G22" i="3" s="1"/>
  <c r="E23" i="3"/>
  <c r="G23" i="3" s="1"/>
  <c r="E24" i="3"/>
  <c r="G24" i="3" s="1"/>
  <c r="E25" i="3"/>
  <c r="N25" i="3" s="1"/>
  <c r="E26" i="3"/>
  <c r="K26" i="3" s="1"/>
  <c r="E27" i="3"/>
  <c r="G27" i="3" s="1"/>
  <c r="E46" i="3"/>
  <c r="E45" i="3"/>
  <c r="M45" i="3" s="1"/>
  <c r="E43" i="3"/>
  <c r="M43" i="3" s="1"/>
  <c r="E38" i="3"/>
  <c r="E36" i="3"/>
  <c r="E42" i="3"/>
  <c r="E49" i="3"/>
  <c r="M49" i="3" s="1"/>
  <c r="M44" i="3"/>
  <c r="E34" i="3"/>
  <c r="M34" i="3" s="1"/>
  <c r="E30" i="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13" i="52"/>
  <c r="C27" i="52" s="1"/>
  <c r="C12" i="52"/>
  <c r="C11" i="52"/>
  <c r="C10" i="52"/>
  <c r="C9" i="52"/>
  <c r="C5" i="52"/>
  <c r="C4" i="52"/>
  <c r="C3" i="52"/>
  <c r="C13" i="51"/>
  <c r="C12" i="51"/>
  <c r="C11" i="51"/>
  <c r="C10" i="51"/>
  <c r="C9" i="51"/>
  <c r="C5" i="51"/>
  <c r="C4" i="51"/>
  <c r="C3" i="51"/>
  <c r="F24" i="50"/>
  <c r="I24" i="50" s="1"/>
  <c r="C13" i="50"/>
  <c r="C12" i="50"/>
  <c r="C11" i="50"/>
  <c r="C10" i="50"/>
  <c r="C9" i="50"/>
  <c r="C5" i="50"/>
  <c r="C4" i="50"/>
  <c r="C3" i="50"/>
  <c r="C13" i="49"/>
  <c r="C27" i="49" s="1"/>
  <c r="C12" i="49"/>
  <c r="C11" i="49"/>
  <c r="C10" i="49"/>
  <c r="C9" i="49"/>
  <c r="C5" i="49"/>
  <c r="C4" i="49"/>
  <c r="C3" i="49"/>
  <c r="C13" i="48"/>
  <c r="C27" i="48" s="1"/>
  <c r="C12" i="48"/>
  <c r="C11" i="48"/>
  <c r="C10" i="48"/>
  <c r="C9" i="48"/>
  <c r="C5" i="48"/>
  <c r="C4" i="48"/>
  <c r="C3" i="48"/>
  <c r="C13" i="47"/>
  <c r="C12" i="47"/>
  <c r="C11" i="47"/>
  <c r="C10" i="47"/>
  <c r="C9" i="47"/>
  <c r="C5" i="47"/>
  <c r="C4" i="47"/>
  <c r="C3" i="47"/>
  <c r="F21" i="46"/>
  <c r="I21" i="46" s="1"/>
  <c r="C13" i="46"/>
  <c r="C12" i="46"/>
  <c r="C11" i="46"/>
  <c r="C10" i="46"/>
  <c r="C9" i="46"/>
  <c r="C5" i="46"/>
  <c r="C4" i="46"/>
  <c r="C3" i="46"/>
  <c r="C13" i="45"/>
  <c r="C12" i="45"/>
  <c r="C11" i="45"/>
  <c r="C10" i="45"/>
  <c r="C9" i="45"/>
  <c r="C5" i="45"/>
  <c r="C4" i="45"/>
  <c r="C3" i="45"/>
  <c r="C13" i="44"/>
  <c r="C27" i="44" s="1"/>
  <c r="C12" i="44"/>
  <c r="C11" i="44"/>
  <c r="C10" i="44"/>
  <c r="C9" i="44"/>
  <c r="C5" i="44"/>
  <c r="C4" i="44"/>
  <c r="C3" i="44"/>
  <c r="C13" i="43"/>
  <c r="C27" i="43" s="1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C13" i="41"/>
  <c r="D14" i="41" s="1"/>
  <c r="C12" i="41"/>
  <c r="C11" i="41"/>
  <c r="C10" i="41"/>
  <c r="C9" i="41"/>
  <c r="C5" i="41"/>
  <c r="C4" i="41"/>
  <c r="C3" i="41"/>
  <c r="C25" i="40"/>
  <c r="E17" i="40"/>
  <c r="D7" i="40" s="1"/>
  <c r="C13" i="40"/>
  <c r="C2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27" i="37" s="1"/>
  <c r="C12" i="37"/>
  <c r="C11" i="37"/>
  <c r="C10" i="37"/>
  <c r="C9" i="37"/>
  <c r="C5" i="37"/>
  <c r="C4" i="37"/>
  <c r="C3" i="37"/>
  <c r="C13" i="36"/>
  <c r="C27" i="36" s="1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D14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13" i="32"/>
  <c r="C27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19" i="30"/>
  <c r="D17" i="30"/>
  <c r="C6" i="30" s="1"/>
  <c r="C13" i="30"/>
  <c r="C25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27" i="26" s="1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27" i="22" s="1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27" i="20" s="1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D14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27" i="3"/>
  <c r="F26" i="3"/>
  <c r="F25" i="3"/>
  <c r="F24" i="3"/>
  <c r="F23" i="3"/>
  <c r="N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M7" i="3"/>
  <c r="F6" i="3"/>
  <c r="F5" i="3"/>
  <c r="F4" i="3"/>
  <c r="F30" i="3"/>
  <c r="F38" i="3"/>
  <c r="F42" i="3"/>
  <c r="F34" i="3"/>
  <c r="F46" i="3"/>
  <c r="F45" i="3"/>
  <c r="F49" i="3"/>
  <c r="F43" i="3"/>
  <c r="F36" i="3"/>
  <c r="F35" i="3"/>
  <c r="F39" i="3"/>
  <c r="F37" i="3"/>
  <c r="F51" i="3"/>
  <c r="F47" i="3"/>
  <c r="F2" i="3"/>
  <c r="F50" i="3"/>
  <c r="F3" i="3"/>
  <c r="M3" i="3"/>
  <c r="F48" i="3"/>
  <c r="F41" i="3"/>
  <c r="F33" i="3"/>
  <c r="F44" i="3"/>
  <c r="F28" i="3"/>
  <c r="F40" i="3"/>
  <c r="F32" i="3"/>
  <c r="F29" i="3"/>
  <c r="F31" i="3"/>
  <c r="D14" i="53"/>
  <c r="D14" i="51"/>
  <c r="D14" i="50"/>
  <c r="D14" i="48"/>
  <c r="D14" i="47"/>
  <c r="D14" i="46"/>
  <c r="D14" i="40"/>
  <c r="D14" i="35"/>
  <c r="D14" i="32"/>
  <c r="D14" i="30"/>
  <c r="D14" i="29"/>
  <c r="D14" i="16"/>
  <c r="D14" i="13"/>
  <c r="D14" i="11"/>
  <c r="M26" i="3"/>
  <c r="M24" i="3"/>
  <c r="N21" i="3"/>
  <c r="M21" i="3"/>
  <c r="L21" i="3"/>
  <c r="M19" i="3"/>
  <c r="M16" i="3"/>
  <c r="N12" i="3"/>
  <c r="L12" i="3"/>
  <c r="K12" i="3"/>
  <c r="K11" i="3"/>
  <c r="L8" i="3"/>
  <c r="M5" i="3"/>
  <c r="L5" i="3"/>
  <c r="K5" i="3"/>
  <c r="M4" i="3"/>
  <c r="L4" i="3"/>
  <c r="K4" i="3"/>
  <c r="M50" i="3"/>
  <c r="M40" i="3"/>
  <c r="M38" i="3"/>
  <c r="F26" i="29"/>
  <c r="I26" i="29" s="1"/>
  <c r="L13" i="3" l="1"/>
  <c r="E17" i="32"/>
  <c r="D7" i="32" s="1"/>
  <c r="L20" i="3"/>
  <c r="M20" i="3"/>
  <c r="D14" i="31"/>
  <c r="C18" i="32"/>
  <c r="K8" i="3"/>
  <c r="N20" i="3"/>
  <c r="M8" i="3"/>
  <c r="F19" i="41"/>
  <c r="I19" i="41" s="1"/>
  <c r="L28" i="3"/>
  <c r="M14" i="3"/>
  <c r="D14" i="9"/>
  <c r="D14" i="33"/>
  <c r="D14" i="52"/>
  <c r="L6" i="3"/>
  <c r="F20" i="34"/>
  <c r="I20" i="34" s="1"/>
  <c r="E17" i="44"/>
  <c r="D7" i="44" s="1"/>
  <c r="F20" i="52"/>
  <c r="I20" i="52" s="1"/>
  <c r="N14" i="3"/>
  <c r="D17" i="32"/>
  <c r="C6" i="32" s="1"/>
  <c r="F20" i="44"/>
  <c r="I20" i="44" s="1"/>
  <c r="G20" i="44" s="1"/>
  <c r="D14" i="43"/>
  <c r="D14" i="44"/>
  <c r="L14" i="3"/>
  <c r="C19" i="28"/>
  <c r="C7" i="28"/>
  <c r="F25" i="32"/>
  <c r="I25" i="32" s="1"/>
  <c r="G25" i="32" s="1"/>
  <c r="F19" i="47"/>
  <c r="H19" i="47" s="1"/>
  <c r="C7" i="47"/>
  <c r="C19" i="51"/>
  <c r="C7" i="51"/>
  <c r="C27" i="31"/>
  <c r="C27" i="35"/>
  <c r="C27" i="39"/>
  <c r="C27" i="47"/>
  <c r="C27" i="51"/>
  <c r="G25" i="3"/>
  <c r="G17" i="3"/>
  <c r="D17" i="29"/>
  <c r="C6" i="29" s="1"/>
  <c r="F26" i="30"/>
  <c r="H26" i="30" s="1"/>
  <c r="C7" i="30"/>
  <c r="C21" i="30"/>
  <c r="C26" i="32"/>
  <c r="F26" i="34"/>
  <c r="I26" i="34" s="1"/>
  <c r="C7" i="34"/>
  <c r="F27" i="41"/>
  <c r="I27" i="41" s="1"/>
  <c r="C7" i="41"/>
  <c r="C18" i="44"/>
  <c r="C21" i="47"/>
  <c r="F19" i="51"/>
  <c r="I19" i="51" s="1"/>
  <c r="C22" i="52"/>
  <c r="C27" i="28"/>
  <c r="F26" i="36"/>
  <c r="I26" i="36" s="1"/>
  <c r="C7" i="36"/>
  <c r="F26" i="42"/>
  <c r="I26" i="42" s="1"/>
  <c r="C7" i="42"/>
  <c r="F22" i="43"/>
  <c r="I22" i="43" s="1"/>
  <c r="C7" i="43"/>
  <c r="C23" i="45"/>
  <c r="C7" i="45"/>
  <c r="F22" i="47"/>
  <c r="I22" i="47" s="1"/>
  <c r="F22" i="51"/>
  <c r="I22" i="51" s="1"/>
  <c r="F26" i="52"/>
  <c r="H26" i="52" s="1"/>
  <c r="C7" i="52"/>
  <c r="F25" i="52"/>
  <c r="I25" i="52" s="1"/>
  <c r="C27" i="12"/>
  <c r="C27" i="29"/>
  <c r="C27" i="33"/>
  <c r="C27" i="41"/>
  <c r="C27" i="45"/>
  <c r="C27" i="53"/>
  <c r="G19" i="3"/>
  <c r="E17" i="30"/>
  <c r="D7" i="30" s="1"/>
  <c r="F25" i="30"/>
  <c r="I25" i="30" s="1"/>
  <c r="G25" i="30" s="1"/>
  <c r="F26" i="32"/>
  <c r="I26" i="32" s="1"/>
  <c r="C7" i="32"/>
  <c r="C25" i="32"/>
  <c r="C26" i="36"/>
  <c r="D17" i="37"/>
  <c r="C6" i="37" s="1"/>
  <c r="C7" i="37"/>
  <c r="F26" i="38"/>
  <c r="I26" i="38" s="1"/>
  <c r="C7" i="38"/>
  <c r="F26" i="40"/>
  <c r="I26" i="40" s="1"/>
  <c r="C7" i="40"/>
  <c r="C23" i="43"/>
  <c r="F26" i="44"/>
  <c r="C7" i="44"/>
  <c r="C25" i="45"/>
  <c r="F26" i="46"/>
  <c r="I26" i="46" s="1"/>
  <c r="C7" i="46"/>
  <c r="C23" i="47"/>
  <c r="F26" i="48"/>
  <c r="I26" i="48" s="1"/>
  <c r="C7" i="48"/>
  <c r="F18" i="49"/>
  <c r="I18" i="49" s="1"/>
  <c r="C7" i="49"/>
  <c r="F26" i="50"/>
  <c r="I26" i="50" s="1"/>
  <c r="C7" i="50"/>
  <c r="C19" i="52"/>
  <c r="C27" i="30"/>
  <c r="C27" i="34"/>
  <c r="C27" i="38"/>
  <c r="C27" i="42"/>
  <c r="C27" i="46"/>
  <c r="C27" i="50"/>
  <c r="G26" i="3"/>
  <c r="G18" i="3"/>
  <c r="G10" i="3"/>
  <c r="G2" i="3"/>
  <c r="C21" i="27"/>
  <c r="C7" i="27"/>
  <c r="C27" i="27"/>
  <c r="C23" i="26"/>
  <c r="C7" i="26"/>
  <c r="C25" i="25"/>
  <c r="C7" i="25"/>
  <c r="C27" i="25"/>
  <c r="D14" i="24"/>
  <c r="C26" i="24"/>
  <c r="C7" i="24"/>
  <c r="C27" i="23"/>
  <c r="C27" i="21"/>
  <c r="C26" i="22"/>
  <c r="C7" i="22"/>
  <c r="C19" i="20"/>
  <c r="C7" i="20"/>
  <c r="C27" i="19"/>
  <c r="C25" i="18"/>
  <c r="C7" i="18"/>
  <c r="L41" i="3"/>
  <c r="C27" i="17"/>
  <c r="C19" i="16"/>
  <c r="C7" i="16"/>
  <c r="C24" i="15"/>
  <c r="C7" i="15"/>
  <c r="C27" i="15"/>
  <c r="C25" i="14"/>
  <c r="C7" i="14"/>
  <c r="D14" i="14"/>
  <c r="C27" i="14"/>
  <c r="C25" i="13"/>
  <c r="C7" i="13"/>
  <c r="C21" i="12"/>
  <c r="C7" i="12"/>
  <c r="N42" i="3"/>
  <c r="C27" i="11"/>
  <c r="D14" i="10"/>
  <c r="C27" i="10"/>
  <c r="C21" i="9"/>
  <c r="C7" i="9"/>
  <c r="C27" i="8"/>
  <c r="C27" i="7"/>
  <c r="C7" i="7"/>
  <c r="C27" i="6"/>
  <c r="C7" i="6"/>
  <c r="C19" i="5"/>
  <c r="C7" i="5"/>
  <c r="C27" i="4"/>
  <c r="C7" i="4"/>
  <c r="N26" i="3"/>
  <c r="L17" i="3"/>
  <c r="M17" i="3"/>
  <c r="K25" i="3"/>
  <c r="M9" i="3"/>
  <c r="L18" i="3"/>
  <c r="M25" i="3"/>
  <c r="M18" i="3"/>
  <c r="F27" i="5"/>
  <c r="C27" i="5"/>
  <c r="H26" i="32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6" i="46" s="1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10" i="3"/>
  <c r="K27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10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38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36"/>
  <c r="G24" i="48"/>
  <c r="D6" i="44"/>
  <c r="G24" i="50"/>
  <c r="C23" i="29"/>
  <c r="L45" i="3"/>
  <c r="N38" i="3"/>
  <c r="C19" i="23"/>
  <c r="L42" i="3"/>
  <c r="M42" i="3"/>
  <c r="L49" i="3"/>
  <c r="N49" i="3"/>
  <c r="D14" i="18"/>
  <c r="L29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39" i="3"/>
  <c r="M47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I19" i="47"/>
  <c r="H26" i="38"/>
  <c r="H25" i="52"/>
  <c r="H25" i="30"/>
  <c r="H25" i="32"/>
  <c r="H24" i="50"/>
  <c r="H22" i="43"/>
  <c r="H20" i="34"/>
  <c r="L11" i="3"/>
  <c r="N19" i="3"/>
  <c r="M27" i="3"/>
  <c r="N27" i="3"/>
  <c r="L36" i="3"/>
  <c r="L23" i="3"/>
  <c r="M11" i="3"/>
  <c r="K7" i="3"/>
  <c r="M23" i="3"/>
  <c r="L7" i="3"/>
  <c r="L44" i="3"/>
  <c r="N36" i="3"/>
  <c r="L32" i="3"/>
  <c r="M6" i="3"/>
  <c r="M22" i="3"/>
  <c r="M46" i="3"/>
  <c r="M32" i="3"/>
  <c r="K13" i="3"/>
  <c r="L16" i="3"/>
  <c r="N22" i="3"/>
  <c r="L24" i="3"/>
  <c r="N16" i="3"/>
  <c r="N24" i="3"/>
  <c r="N13" i="3"/>
  <c r="L15" i="3"/>
  <c r="M35" i="3"/>
  <c r="K9" i="3"/>
  <c r="M15" i="3"/>
  <c r="N15" i="3"/>
  <c r="L31" i="3"/>
  <c r="M37" i="3"/>
  <c r="K6" i="3"/>
  <c r="L9" i="3"/>
  <c r="L22" i="3"/>
  <c r="H26" i="42"/>
  <c r="H26" i="36"/>
  <c r="I24" i="44"/>
  <c r="G24" i="44" s="1"/>
  <c r="H20" i="52"/>
  <c r="H26" i="48"/>
  <c r="H26" i="34"/>
  <c r="H26" i="45"/>
  <c r="H25" i="40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48" i="3"/>
  <c r="C23" i="8"/>
  <c r="D14" i="8"/>
  <c r="C25" i="8"/>
  <c r="C21" i="7"/>
  <c r="C22" i="7"/>
  <c r="C23" i="7"/>
  <c r="C25" i="7"/>
  <c r="D17" i="7"/>
  <c r="C6" i="7" s="1"/>
  <c r="C26" i="7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43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43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1" i="48" l="1"/>
  <c r="D7" i="18"/>
  <c r="C14" i="28"/>
  <c r="H27" i="51"/>
  <c r="H27" i="41"/>
  <c r="G26" i="50"/>
  <c r="G25" i="50"/>
  <c r="H26" i="49"/>
  <c r="D6" i="50"/>
  <c r="G26" i="42"/>
  <c r="H18" i="49"/>
  <c r="G21" i="36"/>
  <c r="H22" i="51"/>
  <c r="G24" i="38"/>
  <c r="H26" i="44"/>
  <c r="I26" i="44"/>
  <c r="G26" i="44" s="1"/>
  <c r="G21" i="34"/>
  <c r="G25" i="46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21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15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13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17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10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7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9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14" i="3" s="1"/>
  <c r="H18" i="40"/>
  <c r="H18" i="34"/>
  <c r="I18" i="34"/>
  <c r="G18" i="34" s="1"/>
  <c r="D28" i="34" s="1"/>
  <c r="H8" i="3" s="1"/>
  <c r="I25" i="51"/>
  <c r="G25" i="51" s="1"/>
  <c r="H25" i="51"/>
  <c r="D7" i="49"/>
  <c r="D6" i="49"/>
  <c r="G26" i="49"/>
  <c r="G18" i="49"/>
  <c r="D28" i="49" s="1"/>
  <c r="H23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27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18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25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22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6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11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5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24" i="3" s="1"/>
  <c r="H18" i="50"/>
  <c r="I18" i="46"/>
  <c r="G18" i="46" s="1"/>
  <c r="D28" i="46" s="1"/>
  <c r="H20" i="3" s="1"/>
  <c r="H18" i="46"/>
  <c r="I18" i="42"/>
  <c r="G18" i="42" s="1"/>
  <c r="D28" i="42" s="1"/>
  <c r="H16" i="3" s="1"/>
  <c r="H18" i="42"/>
  <c r="I18" i="38"/>
  <c r="G18" i="38" s="1"/>
  <c r="D28" i="38" s="1"/>
  <c r="H12" i="3" s="1"/>
  <c r="H18" i="38"/>
  <c r="I18" i="30"/>
  <c r="G18" i="30" s="1"/>
  <c r="D28" i="30" s="1"/>
  <c r="H4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19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26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26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38" i="3" s="1"/>
  <c r="D28" i="8"/>
  <c r="H43" i="3" s="1"/>
  <c r="D28" i="7"/>
  <c r="D28" i="6"/>
  <c r="D28" i="5"/>
  <c r="H34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6" i="3" s="1"/>
  <c r="D29" i="51"/>
  <c r="I25" i="3" s="1"/>
  <c r="D29" i="40"/>
  <c r="I14" i="3" s="1"/>
  <c r="D29" i="33"/>
  <c r="I7" i="3" s="1"/>
  <c r="D29" i="44"/>
  <c r="I18" i="3" s="1"/>
  <c r="D29" i="46"/>
  <c r="I20" i="3" s="1"/>
  <c r="D29" i="35"/>
  <c r="I9" i="3" s="1"/>
  <c r="D29" i="43"/>
  <c r="I17" i="3" s="1"/>
  <c r="D29" i="38"/>
  <c r="I12" i="3" s="1"/>
  <c r="D29" i="49"/>
  <c r="I23" i="3" s="1"/>
  <c r="D29" i="31"/>
  <c r="I5" i="3" s="1"/>
  <c r="D29" i="39"/>
  <c r="I13" i="3" s="1"/>
  <c r="D29" i="37"/>
  <c r="I11" i="3" s="1"/>
  <c r="D29" i="42"/>
  <c r="I16" i="3" s="1"/>
  <c r="D29" i="48"/>
  <c r="I22" i="3" s="1"/>
  <c r="D29" i="36"/>
  <c r="I10" i="3" s="1"/>
  <c r="D29" i="50"/>
  <c r="I24" i="3" s="1"/>
  <c r="D29" i="30"/>
  <c r="I4" i="3" s="1"/>
  <c r="D29" i="41"/>
  <c r="I15" i="3" s="1"/>
  <c r="D29" i="47"/>
  <c r="I21" i="3" s="1"/>
  <c r="D29" i="53"/>
  <c r="I27" i="3" s="1"/>
  <c r="D29" i="34"/>
  <c r="I8" i="3" s="1"/>
  <c r="D29" i="45"/>
  <c r="I19" i="3" s="1"/>
  <c r="D29" i="20" l="1"/>
  <c r="I29" i="3" s="1"/>
  <c r="H29" i="3"/>
  <c r="K29" i="3" s="1"/>
  <c r="D29" i="18"/>
  <c r="I31" i="3" s="1"/>
  <c r="H31" i="3"/>
  <c r="K31" i="3" s="1"/>
  <c r="D29" i="15"/>
  <c r="I28" i="3" s="1"/>
  <c r="H28" i="3"/>
  <c r="K28" i="3" s="1"/>
  <c r="K19" i="3"/>
  <c r="H40" i="3"/>
  <c r="K23" i="3"/>
  <c r="H47" i="3"/>
  <c r="K47" i="3" s="1"/>
  <c r="L46" i="3"/>
  <c r="H51" i="3"/>
  <c r="K51" i="3" s="1"/>
  <c r="K22" i="3"/>
  <c r="H39" i="3"/>
  <c r="D29" i="16"/>
  <c r="I48" i="3" s="1"/>
  <c r="H48" i="3"/>
  <c r="K48" i="3" s="1"/>
  <c r="K20" i="3"/>
  <c r="H35" i="3"/>
  <c r="D29" i="26"/>
  <c r="I37" i="3" s="1"/>
  <c r="H37" i="3"/>
  <c r="D29" i="17"/>
  <c r="I41" i="3" s="1"/>
  <c r="H41" i="3"/>
  <c r="K41" i="3" s="1"/>
  <c r="D29" i="14"/>
  <c r="I32" i="3" s="1"/>
  <c r="H32" i="3"/>
  <c r="L30" i="3"/>
  <c r="H3" i="3"/>
  <c r="D29" i="13"/>
  <c r="I44" i="3" s="1"/>
  <c r="H44" i="3"/>
  <c r="K44" i="3" s="1"/>
  <c r="D29" i="19"/>
  <c r="I33" i="3" s="1"/>
  <c r="H33" i="3"/>
  <c r="K33" i="3" s="1"/>
  <c r="D29" i="23"/>
  <c r="I50" i="3" s="1"/>
  <c r="H50" i="3"/>
  <c r="K50" i="3" s="1"/>
  <c r="L34" i="3"/>
  <c r="H2" i="3"/>
  <c r="D29" i="12"/>
  <c r="I49" i="3" s="1"/>
  <c r="H49" i="3"/>
  <c r="D29" i="11"/>
  <c r="I42" i="3" s="1"/>
  <c r="H42" i="3"/>
  <c r="D29" i="10"/>
  <c r="I36" i="3" s="1"/>
  <c r="H36" i="3"/>
  <c r="D29" i="7"/>
  <c r="I45" i="3" s="1"/>
  <c r="H45" i="3"/>
  <c r="D29" i="4"/>
  <c r="I30" i="3" s="1"/>
  <c r="H30" i="3"/>
  <c r="N30" i="3" s="1"/>
  <c r="M51" i="3"/>
  <c r="H46" i="3"/>
  <c r="N46" i="3" s="1"/>
  <c r="D29" i="29"/>
  <c r="I3" i="3" s="1"/>
  <c r="N35" i="3"/>
  <c r="N7" i="3"/>
  <c r="N39" i="3"/>
  <c r="N9" i="3"/>
  <c r="N4" i="3"/>
  <c r="N51" i="3"/>
  <c r="N6" i="3"/>
  <c r="N47" i="3"/>
  <c r="N28" i="3"/>
  <c r="L37" i="3"/>
  <c r="L26" i="3"/>
  <c r="L3" i="3"/>
  <c r="L27" i="3"/>
  <c r="L47" i="3"/>
  <c r="L25" i="3"/>
  <c r="N29" i="3"/>
  <c r="D29" i="5"/>
  <c r="I34" i="3" s="1"/>
  <c r="D29" i="24"/>
  <c r="I39" i="3" s="1"/>
  <c r="D29" i="27"/>
  <c r="I51" i="3" s="1"/>
  <c r="K24" i="3"/>
  <c r="N50" i="3"/>
  <c r="D29" i="28"/>
  <c r="I2" i="3" s="1"/>
  <c r="D29" i="25"/>
  <c r="I47" i="3" s="1"/>
  <c r="D29" i="6"/>
  <c r="I46" i="3" s="1"/>
  <c r="M31" i="3"/>
  <c r="N40" i="3"/>
  <c r="K36" i="3"/>
  <c r="D29" i="9"/>
  <c r="I38" i="3" s="1"/>
  <c r="M33" i="3"/>
  <c r="D29" i="8"/>
  <c r="I43" i="3" s="1"/>
  <c r="K32" i="3"/>
  <c r="L39" i="3"/>
  <c r="K39" i="3"/>
  <c r="L35" i="3"/>
  <c r="K35" i="3"/>
  <c r="L2" i="3"/>
  <c r="K2" i="3"/>
  <c r="L40" i="3"/>
  <c r="L51" i="3"/>
  <c r="D29" i="22"/>
  <c r="I35" i="3" s="1"/>
  <c r="L50" i="3"/>
  <c r="D29" i="21"/>
  <c r="I40" i="3" s="1"/>
  <c r="K34" i="3"/>
  <c r="M29" i="3"/>
  <c r="N33" i="3"/>
  <c r="M48" i="3"/>
  <c r="N48" i="3"/>
  <c r="M41" i="3"/>
  <c r="N41" i="3"/>
  <c r="K30" i="3" l="1"/>
  <c r="N37" i="3"/>
  <c r="K37" i="3"/>
  <c r="N3" i="3"/>
  <c r="K3" i="3"/>
  <c r="K45" i="3"/>
  <c r="K40" i="3"/>
  <c r="K21" i="3"/>
  <c r="K43" i="3"/>
  <c r="K16" i="3"/>
  <c r="N31" i="3"/>
  <c r="N5" i="3"/>
  <c r="N32" i="3"/>
  <c r="N8" i="3"/>
  <c r="N45" i="3"/>
  <c r="N10" i="3"/>
  <c r="K46" i="3"/>
  <c r="K17" i="3"/>
  <c r="M30" i="3"/>
  <c r="M13" i="3"/>
  <c r="N44" i="3"/>
  <c r="N2" i="3"/>
  <c r="K42" i="3"/>
  <c r="K14" i="3"/>
  <c r="M36" i="3"/>
  <c r="M12" i="3"/>
  <c r="K49" i="3"/>
  <c r="K15" i="3"/>
  <c r="K38" i="3"/>
  <c r="K18" i="3"/>
  <c r="N34" i="3"/>
  <c r="N11" i="3"/>
  <c r="G51" i="3"/>
  <c r="C14" i="27" l="1"/>
  <c r="C14" i="53"/>
  <c r="G43" i="3"/>
  <c r="G42" i="3"/>
  <c r="G40" i="3"/>
  <c r="G50" i="3"/>
  <c r="G47" i="3"/>
  <c r="G41" i="3"/>
  <c r="G49" i="3"/>
  <c r="G29" i="3"/>
  <c r="G38" i="3"/>
  <c r="G46" i="3"/>
  <c r="G45" i="3"/>
  <c r="G32" i="3"/>
  <c r="G34" i="3"/>
  <c r="G33" i="3"/>
  <c r="G37" i="3"/>
  <c r="G39" i="3"/>
  <c r="G30" i="3"/>
  <c r="G44" i="3"/>
  <c r="G35" i="3"/>
  <c r="G48" i="3"/>
  <c r="G28" i="3"/>
  <c r="G36" i="3"/>
  <c r="G31" i="3"/>
  <c r="C14" i="33" l="1"/>
  <c r="C14" i="43"/>
  <c r="C14" i="51"/>
  <c r="C14" i="31"/>
  <c r="C14" i="38"/>
  <c r="C14" i="52"/>
  <c r="C14" i="39"/>
  <c r="C14" i="42"/>
  <c r="C14" i="34"/>
  <c r="C14" i="44"/>
  <c r="C14" i="45"/>
  <c r="C14" i="8"/>
  <c r="C14" i="12"/>
  <c r="C14" i="22"/>
  <c r="C14" i="16"/>
  <c r="C14" i="25"/>
  <c r="C14" i="11"/>
  <c r="C14" i="9"/>
  <c r="C14" i="23"/>
  <c r="C14" i="7"/>
  <c r="C14" i="14"/>
  <c r="C14" i="24"/>
  <c r="C14" i="4"/>
  <c r="C14" i="10"/>
  <c r="C14" i="18"/>
  <c r="C14" i="13"/>
  <c r="C14" i="15"/>
  <c r="C14" i="21"/>
  <c r="C14" i="5"/>
  <c r="C14" i="6"/>
  <c r="C14" i="19"/>
  <c r="C14" i="17"/>
  <c r="C14" i="20"/>
  <c r="C14" i="26"/>
  <c r="C14" i="50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<sst xmlns="http://schemas.openxmlformats.org/spreadsheetml/2006/main" count="1379" uniqueCount="149">
  <si>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</si>
  <si>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</si>
  <si>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</si>
  <si>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</si>
  <si>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</si>
  <si>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</si>
  <si>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</si>
  <si>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</si>
  <si>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</si>
  <si>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</si>
  <si>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</si>
  <si>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</si>
  <si>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</si>
  <si>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</si>
  <si>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</si>
  <si>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</si>
  <si>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</si>
  <si>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</si>
  <si>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</si>
  <si>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</si>
  <si>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</si>
  <si>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</si>
  <si>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</si>
  <si>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</si>
  <si>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</si>
  <si>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</si>
  <si>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</si>
  <si>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</si>
  <si>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</si>
  <si>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</si>
  <si>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</si>
  <si>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</si>
  <si>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</si>
  <si>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</si>
  <si>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</si>
  <si>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</si>
  <si>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</si>
  <si>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</si>
  <si>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</si>
  <si>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</si>
  <si>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</si>
  <si>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</si>
  <si>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</si>
  <si>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</si>
  <si>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</si>
  <si>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</si>
  <si>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</si>
  <si>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</si>
  <si>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</si>
  <si>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</si>
  <si>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</si>
  <si>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</si>
  <si>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</si>
  <si>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</si>
  <si>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</si>
  <si>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</si>
  <si>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</si>
  <si>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</si>
  <si>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</si>
  <si>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</si>
  <si>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</si>
  <si>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</si>
  <si>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</si>
  <si>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</si>
  <si>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</si>
  <si>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</si>
  <si>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</si>
  <si>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</si>
  <si>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</si>
  <si>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</si>
  <si>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</si>
  <si>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</si>
  <si>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</si>
  <si>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</si>
  <si>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</si>
  <si>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</si>
  <si>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</si>
  <si>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</si>
  <si>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</si>
  <si>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</si>
  <si>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</si>
  <si>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</si>
  <si>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</si>
  <si>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</si>
  <si>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Soňa Šabacká</t>
  </si>
  <si>
    <t>Marie Kohlová</t>
  </si>
  <si>
    <t>Jana Šuláková</t>
  </si>
  <si>
    <t xml:space="preserve">Zkoušky Psí školy Cituška Židlochovice </t>
  </si>
  <si>
    <t>9.-10.3. 2024</t>
  </si>
  <si>
    <t>Tereza Mokrá</t>
  </si>
  <si>
    <t>Afira od Švancmberských dubů</t>
  </si>
  <si>
    <t>Jagdterier</t>
  </si>
  <si>
    <t>Michaela Dvořáková</t>
  </si>
  <si>
    <t>Aslan Mystic SiggiDante from Moravia</t>
  </si>
  <si>
    <t>Portugalský vodní pes</t>
  </si>
  <si>
    <t>Superstar Chazi Dajaera</t>
  </si>
  <si>
    <t>Border kolie</t>
  </si>
  <si>
    <t>Lenka Martinčíková</t>
  </si>
  <si>
    <t>Briliant Judy Seychely</t>
  </si>
  <si>
    <t>Marcela Jezova</t>
  </si>
  <si>
    <t>Australský ovčák</t>
  </si>
  <si>
    <t>Adora Windy Plains</t>
  </si>
  <si>
    <t>Luna</t>
  </si>
  <si>
    <t>kříženec</t>
  </si>
  <si>
    <t>Besame Bay Vakonič Family</t>
  </si>
  <si>
    <t>Zita Přichystalová</t>
  </si>
  <si>
    <t>DeeDee Oscar Lucky Duckling</t>
  </si>
  <si>
    <t xml:space="preserve">Einstein von Schnappi Schapp </t>
  </si>
  <si>
    <t>X-treme z Hückelovy vily</t>
  </si>
  <si>
    <t>Grace Arlet Star</t>
  </si>
  <si>
    <t>Poly z Lomnického údolí</t>
  </si>
  <si>
    <t xml:space="preserve">Beira od Koryta Šatavy </t>
  </si>
  <si>
    <t>Jooney Temný onyx</t>
  </si>
  <si>
    <t>Bosca z Rualu</t>
  </si>
  <si>
    <t xml:space="preserve">Brixie Skalský vrch </t>
  </si>
  <si>
    <t>Loki Zlatý most</t>
  </si>
  <si>
    <t>Suri</t>
  </si>
  <si>
    <t>Magic Zira Shadow of Aire</t>
  </si>
  <si>
    <t>Ethan Lucky Golf Angel Torra</t>
  </si>
  <si>
    <t>Amedee Navarre D’anjou</t>
  </si>
  <si>
    <t>Angie Red dog angel</t>
  </si>
  <si>
    <t>Leki</t>
  </si>
  <si>
    <t>Ludmila Prokešová</t>
  </si>
  <si>
    <t>Nova scotia duck tolling retrívr</t>
  </si>
  <si>
    <t xml:space="preserve">Jitka Kotrlova </t>
  </si>
  <si>
    <t xml:space="preserve">Šeltie </t>
  </si>
  <si>
    <t>Natálie Brázdová</t>
  </si>
  <si>
    <t>Belgický ovčák</t>
  </si>
  <si>
    <t>Věra Felcmanová</t>
  </si>
  <si>
    <t>Jaroslava Zemanová</t>
  </si>
  <si>
    <t xml:space="preserve">Německý ovčák </t>
  </si>
  <si>
    <t>Marie Kavalcová</t>
  </si>
  <si>
    <t>Chodský pes</t>
  </si>
  <si>
    <t>Jarmila Zelinková</t>
  </si>
  <si>
    <t>Ráchel Michaela Selingerová</t>
  </si>
  <si>
    <t>Německý boxer</t>
  </si>
  <si>
    <t xml:space="preserve">Krátkosrstá kolie </t>
  </si>
  <si>
    <t xml:space="preserve">Stanislava Rybáková </t>
  </si>
  <si>
    <t>Erdelteriér</t>
  </si>
  <si>
    <t xml:space="preserve">Viola Zentrichová </t>
  </si>
  <si>
    <t>Slavomíra Pánska</t>
  </si>
  <si>
    <t>Darie Dytrychova</t>
  </si>
  <si>
    <t>Zlatý retrivr</t>
  </si>
  <si>
    <t xml:space="preserve">Kamila Kolouchová </t>
  </si>
  <si>
    <t>Štěpánka Šimůnková Marková</t>
  </si>
  <si>
    <t>Louisianský leopardí pes</t>
  </si>
  <si>
    <t xml:space="preserve">Hana Prudká </t>
  </si>
  <si>
    <t>Bulmastif</t>
  </si>
  <si>
    <t>Dana Homolková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</si>
</sst>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4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1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workbookViewId="0">
      <selection activeCell="A19" sqref="A19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82" t="s">
        <v>89</v>
      </c>
      <c r="C2" s="82" t="s">
        <v>90</v>
      </c>
      <c r="D2" s="82" t="s">
        <v>91</v>
      </c>
      <c r="E2" s="7" t="s">
        <v>17</v>
      </c>
      <c r="F2" s="8"/>
      <c r="H2" s="9" t="s">
        <v>7</v>
      </c>
      <c r="I2" s="85" t="s">
        <v>84</v>
      </c>
      <c r="J2" s="85"/>
      <c r="K2" s="85"/>
    </row>
    <row r="3" spans="1:11" ht="15.6" x14ac:dyDescent="0.3">
      <c r="A3" s="5">
        <v>2</v>
      </c>
      <c r="B3" s="82" t="s">
        <v>92</v>
      </c>
      <c r="C3" s="82" t="s">
        <v>93</v>
      </c>
      <c r="D3" s="82" t="s">
        <v>94</v>
      </c>
      <c r="E3" s="7" t="s">
        <v>17</v>
      </c>
      <c r="F3" s="8"/>
      <c r="H3" s="10" t="s">
        <v>8</v>
      </c>
      <c r="I3" s="86" t="s">
        <v>87</v>
      </c>
      <c r="J3" s="86"/>
      <c r="K3" s="86"/>
    </row>
    <row r="4" spans="1:11" ht="16.2" thickBot="1" x14ac:dyDescent="0.35">
      <c r="A4" s="5">
        <v>3</v>
      </c>
      <c r="B4" s="67" t="s">
        <v>97</v>
      </c>
      <c r="C4" s="82" t="s">
        <v>95</v>
      </c>
      <c r="D4" s="67" t="s">
        <v>96</v>
      </c>
      <c r="E4" s="7" t="s">
        <v>17</v>
      </c>
      <c r="F4" s="8"/>
      <c r="H4" s="11" t="s">
        <v>10</v>
      </c>
      <c r="I4" s="87" t="s">
        <v>88</v>
      </c>
      <c r="J4" s="87"/>
      <c r="K4" s="87"/>
    </row>
    <row r="5" spans="1:11" ht="16.2" thickBot="1" x14ac:dyDescent="0.35">
      <c r="A5" s="5">
        <v>4</v>
      </c>
      <c r="B5" s="82" t="s">
        <v>99</v>
      </c>
      <c r="C5" s="82" t="s">
        <v>98</v>
      </c>
      <c r="D5" s="67" t="s">
        <v>100</v>
      </c>
      <c r="E5" s="7" t="s">
        <v>17</v>
      </c>
      <c r="F5" s="8"/>
    </row>
    <row r="6" spans="1:11" ht="18" x14ac:dyDescent="0.35">
      <c r="A6" s="5">
        <v>5</v>
      </c>
      <c r="B6" s="67" t="s">
        <v>105</v>
      </c>
      <c r="C6" s="82" t="s">
        <v>104</v>
      </c>
      <c r="D6" s="67" t="s">
        <v>96</v>
      </c>
      <c r="E6" s="7" t="s">
        <v>17</v>
      </c>
      <c r="F6" s="8"/>
      <c r="H6" s="88" t="s">
        <v>11</v>
      </c>
      <c r="I6" s="88"/>
      <c r="J6" s="88"/>
      <c r="K6" s="88"/>
    </row>
    <row r="7" spans="1:11" ht="15.6" x14ac:dyDescent="0.3">
      <c r="A7" s="5">
        <v>6</v>
      </c>
      <c r="B7" s="82" t="s">
        <v>122</v>
      </c>
      <c r="C7" s="82" t="s">
        <v>106</v>
      </c>
      <c r="D7" s="67" t="s">
        <v>123</v>
      </c>
      <c r="E7" s="7" t="s">
        <v>17</v>
      </c>
      <c r="F7" s="8"/>
      <c r="H7" s="12" t="s">
        <v>12</v>
      </c>
      <c r="I7" s="13" t="s">
        <v>85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82" t="s">
        <v>124</v>
      </c>
      <c r="C8" s="82" t="s">
        <v>107</v>
      </c>
      <c r="D8" s="82" t="s">
        <v>125</v>
      </c>
      <c r="E8" s="7" t="s">
        <v>17</v>
      </c>
      <c r="F8" s="8"/>
      <c r="H8" s="15" t="s">
        <v>15</v>
      </c>
      <c r="I8" s="16" t="s">
        <v>86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82" t="s">
        <v>126</v>
      </c>
      <c r="C9" s="82" t="s">
        <v>108</v>
      </c>
      <c r="D9" s="82" t="s">
        <v>127</v>
      </c>
      <c r="E9" s="7" t="s">
        <v>17</v>
      </c>
      <c r="F9" s="8"/>
    </row>
    <row r="10" spans="1:11" ht="18" x14ac:dyDescent="0.35">
      <c r="A10" s="5">
        <v>9</v>
      </c>
      <c r="B10" s="67" t="s">
        <v>99</v>
      </c>
      <c r="C10" s="82" t="s">
        <v>101</v>
      </c>
      <c r="D10" s="67" t="s">
        <v>100</v>
      </c>
      <c r="E10" s="7" t="s">
        <v>17</v>
      </c>
      <c r="F10" s="8"/>
      <c r="H10" s="89" t="s">
        <v>18</v>
      </c>
      <c r="I10" s="89"/>
      <c r="J10" s="89"/>
      <c r="K10" s="89"/>
    </row>
    <row r="11" spans="1:11" ht="15.6" x14ac:dyDescent="0.3">
      <c r="A11" s="5">
        <v>10</v>
      </c>
      <c r="B11" s="82" t="s">
        <v>128</v>
      </c>
      <c r="C11" s="82" t="s">
        <v>109</v>
      </c>
      <c r="D11" s="67" t="s">
        <v>94</v>
      </c>
      <c r="E11" s="7" t="s">
        <v>17</v>
      </c>
      <c r="F11" s="8"/>
      <c r="H11" s="18" t="s">
        <v>12</v>
      </c>
      <c r="I11" s="13" t="s">
        <v>85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82" t="s">
        <v>129</v>
      </c>
      <c r="C12" s="82" t="s">
        <v>110</v>
      </c>
      <c r="D12" s="82" t="s">
        <v>130</v>
      </c>
      <c r="E12" s="7" t="s">
        <v>17</v>
      </c>
      <c r="F12" s="8"/>
      <c r="H12" s="20" t="s">
        <v>15</v>
      </c>
      <c r="I12" s="16" t="s">
        <v>86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82" t="s">
        <v>131</v>
      </c>
      <c r="C13" s="82" t="s">
        <v>111</v>
      </c>
      <c r="D13" s="82" t="s">
        <v>132</v>
      </c>
      <c r="E13" s="7" t="s">
        <v>17</v>
      </c>
      <c r="F13" s="8"/>
    </row>
    <row r="14" spans="1:11" ht="18" x14ac:dyDescent="0.35">
      <c r="A14" s="5">
        <v>13</v>
      </c>
      <c r="B14" s="67" t="s">
        <v>133</v>
      </c>
      <c r="C14" s="82" t="s">
        <v>112</v>
      </c>
      <c r="D14" s="67" t="s">
        <v>132</v>
      </c>
      <c r="E14" s="7" t="s">
        <v>17</v>
      </c>
      <c r="F14" s="8"/>
      <c r="H14" s="90" t="s">
        <v>19</v>
      </c>
      <c r="I14" s="90"/>
      <c r="J14" s="90"/>
      <c r="K14" s="90"/>
    </row>
    <row r="15" spans="1:11" ht="15.6" x14ac:dyDescent="0.3">
      <c r="A15" s="5">
        <v>14</v>
      </c>
      <c r="B15" s="67" t="s">
        <v>134</v>
      </c>
      <c r="C15" s="82" t="s">
        <v>113</v>
      </c>
      <c r="D15" s="67" t="s">
        <v>135</v>
      </c>
      <c r="E15" s="7" t="s">
        <v>17</v>
      </c>
      <c r="F15" s="8"/>
      <c r="H15" s="22" t="s">
        <v>12</v>
      </c>
      <c r="I15" s="13" t="s">
        <v>85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82" t="s">
        <v>137</v>
      </c>
      <c r="C16" s="82" t="s">
        <v>114</v>
      </c>
      <c r="D16" s="82" t="s">
        <v>136</v>
      </c>
      <c r="E16" s="7" t="s">
        <v>17</v>
      </c>
      <c r="F16" s="8"/>
      <c r="H16" s="24" t="s">
        <v>15</v>
      </c>
      <c r="I16" s="16" t="s">
        <v>86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82" t="s">
        <v>139</v>
      </c>
      <c r="C17" s="82" t="s">
        <v>115</v>
      </c>
      <c r="D17" s="82" t="s">
        <v>138</v>
      </c>
      <c r="E17" s="7" t="s">
        <v>17</v>
      </c>
      <c r="F17" s="8"/>
    </row>
    <row r="18" spans="1:11" ht="18" x14ac:dyDescent="0.35">
      <c r="A18" s="5">
        <v>17</v>
      </c>
      <c r="B18" s="82" t="s">
        <v>140</v>
      </c>
      <c r="C18" s="82" t="s">
        <v>116</v>
      </c>
      <c r="D18" s="67" t="s">
        <v>103</v>
      </c>
      <c r="E18" s="7" t="s">
        <v>17</v>
      </c>
      <c r="F18" s="8"/>
      <c r="H18" s="84" t="s">
        <v>20</v>
      </c>
      <c r="I18" s="84"/>
      <c r="J18" s="84"/>
      <c r="K18" s="84"/>
    </row>
    <row r="19" spans="1:11" ht="15.6" x14ac:dyDescent="0.3">
      <c r="A19" s="5">
        <v>18</v>
      </c>
      <c r="B19" s="82" t="s">
        <v>141</v>
      </c>
      <c r="C19" s="82" t="s">
        <v>117</v>
      </c>
      <c r="D19" s="67" t="s">
        <v>96</v>
      </c>
      <c r="E19" s="7" t="s">
        <v>17</v>
      </c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82" t="s">
        <v>143</v>
      </c>
      <c r="C20" s="82" t="s">
        <v>118</v>
      </c>
      <c r="D20" s="67" t="s">
        <v>142</v>
      </c>
      <c r="E20" s="7" t="s">
        <v>17</v>
      </c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>
        <v>20</v>
      </c>
      <c r="B21" s="82" t="s">
        <v>144</v>
      </c>
      <c r="C21" s="82" t="s">
        <v>119</v>
      </c>
      <c r="D21" s="82" t="s">
        <v>145</v>
      </c>
      <c r="E21" s="7" t="s">
        <v>17</v>
      </c>
      <c r="F21" s="8"/>
    </row>
    <row r="22" spans="1:11" ht="15.6" x14ac:dyDescent="0.3">
      <c r="A22" s="5">
        <v>21</v>
      </c>
      <c r="B22" s="82" t="s">
        <v>99</v>
      </c>
      <c r="C22" s="82" t="s">
        <v>102</v>
      </c>
      <c r="D22" s="82" t="s">
        <v>103</v>
      </c>
      <c r="E22" s="7" t="s">
        <v>17</v>
      </c>
      <c r="F22" s="8"/>
    </row>
    <row r="23" spans="1:11" ht="15.6" x14ac:dyDescent="0.3">
      <c r="A23" s="5">
        <v>22</v>
      </c>
      <c r="B23" s="82" t="s">
        <v>146</v>
      </c>
      <c r="C23" s="67" t="s">
        <v>120</v>
      </c>
      <c r="D23" s="67" t="s">
        <v>147</v>
      </c>
      <c r="E23" s="7" t="s">
        <v>17</v>
      </c>
      <c r="F23" s="8"/>
      <c r="H23" s="30" t="s">
        <v>22</v>
      </c>
    </row>
    <row r="24" spans="1:11" ht="15.6" x14ac:dyDescent="0.3">
      <c r="A24" s="5">
        <v>23</v>
      </c>
      <c r="B24" s="82" t="s">
        <v>148</v>
      </c>
      <c r="C24" s="82" t="s">
        <v>121</v>
      </c>
      <c r="D24" s="67" t="s">
        <v>103</v>
      </c>
      <c r="E24" s="7" t="s">
        <v>17</v>
      </c>
      <c r="F24" s="8"/>
      <c r="H24" s="31" t="s">
        <v>23</v>
      </c>
    </row>
    <row r="25" spans="1:11" ht="15.6" x14ac:dyDescent="0.3">
      <c r="A25" s="5">
        <v>24</v>
      </c>
      <c r="B25" s="82"/>
      <c r="C25" s="83" t="s">
        <v>44</v>
      </c>
      <c r="D25" s="67"/>
      <c r="E25" s="7" t="s">
        <v>17</v>
      </c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8" workbookViewId="0">
      <selection activeCell="A8" sqref="A8:H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Startovka!B8</f>
        <v xml:space="preserve">Jitka Kotrlova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Startovka!C8</f>
        <v xml:space="preserve">Einstein von Schnappi Schapp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Startovka!D8</f>
        <v xml:space="preserve">Šeltie 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Startovka!A8</f>
        <v>7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Startovka!E8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Výsledky!G8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7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14</v>
      </c>
      <c r="H27" s="64">
        <f t="shared" si="0"/>
        <v>14</v>
      </c>
      <c r="I27" s="64">
        <f t="shared" si="1"/>
        <v>7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288.5</v>
      </c>
      <c r="E28" s="103"/>
      <c r="F28" s="103"/>
      <c r="G28" s="103"/>
      <c r="H28" s="64">
        <f>SUM(G18:G27)</f>
        <v>288.5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3" workbookViewId="0">
      <selection activeCell="A3" sqref="A3:K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Startovka!B9</f>
        <v>Natálie Brázdová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Startovka!C9</f>
        <v>X-treme z Hückelovy vily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Startovka!D9</f>
        <v>Belgický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Startovka!A9</f>
        <v>8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Startovka!E9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Výsledky!G9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8.5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17</v>
      </c>
      <c r="H27" s="64">
        <f t="shared" si="0"/>
        <v>17</v>
      </c>
      <c r="I27" s="64">
        <f t="shared" si="1"/>
        <v>8.5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276.5</v>
      </c>
      <c r="E28" s="103"/>
      <c r="F28" s="103"/>
      <c r="G28" s="103"/>
      <c r="H28" s="64">
        <f>SUM(G18:G27)</f>
        <v>276.5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5" workbookViewId="0">
      <selection activeCell="A5" sqref="A5:K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Startovka!B10</f>
        <v>Marcela Jezova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Startovka!C10</f>
        <v>Adora Windy Plains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Startovka!D10</f>
        <v>Australský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Startovka!A10</f>
        <v>9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Startovka!E10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Výsledky!G10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7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14</v>
      </c>
      <c r="H27" s="64">
        <f t="shared" si="0"/>
        <v>14</v>
      </c>
      <c r="I27" s="64">
        <f t="shared" si="1"/>
        <v>7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227.5</v>
      </c>
      <c r="E28" s="103"/>
      <c r="F28" s="103"/>
      <c r="G28" s="103"/>
      <c r="H28" s="64">
        <f>SUM(G18:G27)</f>
        <v>227.5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5" workbookViewId="0">
      <selection activeCell="A5" sqref="A5:K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Startovka!B11</f>
        <v>Věra Felcmanová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Startovka!C11</f>
        <v>Grace Arlet Star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Startovka!D11</f>
        <v>Portugalský vodní pes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Startovka!A11</f>
        <v>10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Startovka!E11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Výsledky!G11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271.5</v>
      </c>
      <c r="E28" s="103"/>
      <c r="F28" s="103"/>
      <c r="G28" s="103"/>
      <c r="H28" s="64">
        <f>SUM(G18:G27)</f>
        <v>271.5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6" workbookViewId="0">
      <selection activeCell="A6" sqref="A6:K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Startovka!B12</f>
        <v>Jaroslava Zemanová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Startovka!C12</f>
        <v>Poly z Lomnického údolí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Startovka!D12</f>
        <v xml:space="preserve">Německý ovčák 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Startovka!A12</f>
        <v>11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Startovka!E12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Výsledky!G12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302.5</v>
      </c>
      <c r="E28" s="103"/>
      <c r="F28" s="103"/>
      <c r="G28" s="103"/>
      <c r="H28" s="64">
        <f>SUM(G18:G27)</f>
        <v>302.5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4" workbookViewId="0">
      <selection activeCell="A4" sqref="A4:K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Startovka!B13</f>
        <v>Marie Kavalcová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Startovka!C13</f>
        <v xml:space="preserve">Beira od Koryta Šatavy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Startovka!D13</f>
        <v>Chodský pes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Startovka!A13</f>
        <v>12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Startovka!E13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Výsledky!G13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315.5</v>
      </c>
      <c r="E28" s="103"/>
      <c r="F28" s="103"/>
      <c r="G28" s="103"/>
      <c r="H28" s="64">
        <f>SUM(G18:G27)</f>
        <v>315.5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8" workbookViewId="0">
      <selection activeCell="A4" sqref="A4:K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Startovka!B14</f>
        <v>Jarmila Zelinková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Startovka!C14</f>
        <v>Jooney Temný onyx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Startovka!D14</f>
        <v>Chodský pes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Startovka!A14</f>
        <v>13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Startovka!E14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Výsledky!G14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235.5</v>
      </c>
      <c r="E28" s="103"/>
      <c r="F28" s="103"/>
      <c r="G28" s="103"/>
      <c r="H28" s="64">
        <f>SUM(G18:G27)</f>
        <v>235.5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6" workbookViewId="0">
      <selection activeCell="A6" sqref="A6:K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Startovka!B15</f>
        <v>Ráchel Michaela Selingerová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Startovka!C15</f>
        <v>Bosca z Rualu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Startovka!D15</f>
        <v>Německý boxer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Startovka!A15</f>
        <v>14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Startovka!E15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Výsledky!G15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15</v>
      </c>
      <c r="H19" s="64">
        <f t="shared" si="0"/>
        <v>15</v>
      </c>
      <c r="I19" s="64">
        <f t="shared" si="1"/>
        <v>7.5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278.5</v>
      </c>
      <c r="E28" s="103"/>
      <c r="F28" s="103"/>
      <c r="G28" s="103"/>
      <c r="H28" s="64">
        <f>SUM(G18:G27)</f>
        <v>278.5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8" workbookViewId="0">
      <selection activeCell="C31" sqref="C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Startovka!B16</f>
        <v xml:space="preserve">Stanislava Rybáková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Startovka!C16</f>
        <v xml:space="preserve">Brixie Skalský vrch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Startovka!D16</f>
        <v xml:space="preserve">Krátkosrstá kolie 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Startovka!A16</f>
        <v>15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Startovka!E16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Výsledky!G16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303</v>
      </c>
      <c r="E28" s="103"/>
      <c r="F28" s="103"/>
      <c r="G28" s="103"/>
      <c r="H28" s="64">
        <f>SUM(G18:G27)</f>
        <v>303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6" workbookViewId="0">
      <selection activeCell="A4" sqref="A4:K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Startovka!B17</f>
        <v xml:space="preserve">Viola Zentrichová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Startovka!C17</f>
        <v>Loki Zlatý most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Startovka!D17</f>
        <v>Erdelteriér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Startovka!A17</f>
        <v>16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Startovka!E17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Výsledky!G17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302.5</v>
      </c>
      <c r="E28" s="103"/>
      <c r="F28" s="103"/>
      <c r="G28" s="103"/>
      <c r="H28" s="64">
        <f>SUM(G18:G27)</f>
        <v>302.5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F13" sqref="F13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1" t="s">
        <v>11</v>
      </c>
      <c r="B1" s="91"/>
      <c r="C1" s="91"/>
      <c r="E1" s="91" t="s">
        <v>18</v>
      </c>
      <c r="F1" s="91"/>
      <c r="G1" s="91"/>
      <c r="I1" s="91" t="s">
        <v>19</v>
      </c>
      <c r="J1" s="91"/>
      <c r="K1" s="91"/>
      <c r="M1" s="91" t="s">
        <v>20</v>
      </c>
      <c r="N1" s="91"/>
      <c r="O1" s="91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76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/>
      <c r="G3" s="34">
        <f>IF(F3="Celkový dojem",2,IF(F3="Odložení vsedě ve skupině",3,IF(F3="Odložení za pochodu",3,4)))</f>
        <v>4</v>
      </c>
      <c r="I3" s="37">
        <v>1</v>
      </c>
      <c r="J3" s="38"/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74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/>
      <c r="G4" s="34">
        <f t="shared" ref="G4:G11" si="0">IF(F4="Celkový dojem",2,IF(F4="Odložení vsedě ve skupině",3,IF(F4="Odložení za pochodu",3,4)))</f>
        <v>4</v>
      </c>
      <c r="I4" s="37">
        <v>2</v>
      </c>
      <c r="J4" s="38"/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34</v>
      </c>
      <c r="C5" s="34">
        <f t="shared" ref="C5:C12" si="3">IF(B5="Celkový dojem",2,IF(B5="Přivolání",4,IF(B5="Ovladatelnost na dálku",4,IF(B5="Držení aportovací činky",4,3))))</f>
        <v>4</v>
      </c>
      <c r="D5" s="36"/>
      <c r="E5" s="37">
        <v>3</v>
      </c>
      <c r="F5" s="38"/>
      <c r="G5" s="34">
        <f t="shared" si="0"/>
        <v>4</v>
      </c>
      <c r="I5" s="37">
        <v>3</v>
      </c>
      <c r="J5" s="38"/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36</v>
      </c>
      <c r="C6" s="34">
        <f t="shared" si="3"/>
        <v>3</v>
      </c>
      <c r="D6" s="36"/>
      <c r="E6" s="37">
        <v>4</v>
      </c>
      <c r="F6" s="38"/>
      <c r="G6" s="34">
        <f t="shared" si="0"/>
        <v>4</v>
      </c>
      <c r="I6" s="37">
        <v>4</v>
      </c>
      <c r="J6" s="38"/>
      <c r="K6" s="37">
        <f t="shared" si="1"/>
        <v>3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32</v>
      </c>
      <c r="C7" s="34">
        <f t="shared" si="3"/>
        <v>3</v>
      </c>
      <c r="D7" s="36"/>
      <c r="E7" s="37">
        <v>5</v>
      </c>
      <c r="F7" s="38"/>
      <c r="G7" s="34">
        <f t="shared" si="0"/>
        <v>4</v>
      </c>
      <c r="I7" s="37">
        <v>5</v>
      </c>
      <c r="J7" s="38"/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33</v>
      </c>
      <c r="C8" s="34">
        <f t="shared" si="3"/>
        <v>4</v>
      </c>
      <c r="D8" s="36"/>
      <c r="E8" s="37">
        <v>6</v>
      </c>
      <c r="F8" s="38"/>
      <c r="G8" s="34">
        <f t="shared" si="0"/>
        <v>4</v>
      </c>
      <c r="I8" s="37">
        <v>6</v>
      </c>
      <c r="J8" s="38"/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39</v>
      </c>
      <c r="C9" s="34">
        <f t="shared" si="3"/>
        <v>3</v>
      </c>
      <c r="D9" s="36"/>
      <c r="E9" s="37">
        <v>7</v>
      </c>
      <c r="F9" s="38"/>
      <c r="G9" s="34">
        <f t="shared" si="0"/>
        <v>4</v>
      </c>
      <c r="I9" s="37">
        <v>7</v>
      </c>
      <c r="J9" s="38"/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75</v>
      </c>
      <c r="C10" s="34">
        <f t="shared" si="3"/>
        <v>4</v>
      </c>
      <c r="D10" s="36"/>
      <c r="E10" s="76">
        <v>8</v>
      </c>
      <c r="F10" s="77"/>
      <c r="G10" s="34">
        <f t="shared" si="0"/>
        <v>4</v>
      </c>
      <c r="I10" s="37">
        <v>8</v>
      </c>
      <c r="J10" s="38"/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30</v>
      </c>
      <c r="C11" s="34">
        <f t="shared" si="3"/>
        <v>3</v>
      </c>
      <c r="D11" s="36"/>
      <c r="E11" s="80">
        <v>9</v>
      </c>
      <c r="F11" s="81"/>
      <c r="G11" s="34">
        <f t="shared" si="0"/>
        <v>4</v>
      </c>
      <c r="I11" s="37">
        <v>9</v>
      </c>
      <c r="J11" s="38"/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/>
      <c r="K12" s="37">
        <f t="shared" si="1"/>
        <v>3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7" workbookViewId="0">
      <selection activeCell="A7" sqref="A7:H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Startovka!B18</f>
        <v>Slavomíra Pánska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Startovka!C18</f>
        <v>Suri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Startovka!D18</f>
        <v>kříženec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Startovka!A18</f>
        <v>17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Startovka!E18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Výsledky!G18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313</v>
      </c>
      <c r="E28" s="103"/>
      <c r="F28" s="103"/>
      <c r="G28" s="103"/>
      <c r="H28" s="64">
        <f>SUM(G18:G27)</f>
        <v>313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7" workbookViewId="0">
      <selection activeCell="A5" sqref="A5:K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Startovka!B19</f>
        <v>Darie Dytrychova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Startovka!C19</f>
        <v>Magic Zira Shadow of Aire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Startovka!D19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Startovka!A19</f>
        <v>18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Startovka!E19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Výsledky!G19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6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18</v>
      </c>
      <c r="H19" s="64">
        <f t="shared" si="0"/>
        <v>18</v>
      </c>
      <c r="I19" s="64">
        <f t="shared" si="1"/>
        <v>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284.5</v>
      </c>
      <c r="E28" s="103"/>
      <c r="F28" s="103"/>
      <c r="G28" s="103"/>
      <c r="H28" s="64">
        <f>SUM(G18:G27)</f>
        <v>284.5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5" workbookViewId="0">
      <selection activeCell="A5" sqref="A5:K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Startovka!B20</f>
        <v xml:space="preserve">Kamila Kolouchová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Startovka!C20</f>
        <v>Ethan Lucky Golf Angel Torra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Startovka!D20</f>
        <v>Zlatý retrivr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Startovka!A20</f>
        <v>19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Startovka!E20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Výsledky!G20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293</v>
      </c>
      <c r="E28" s="103"/>
      <c r="F28" s="103"/>
      <c r="G28" s="103"/>
      <c r="H28" s="64">
        <f>SUM(G18:G27)</f>
        <v>293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5" workbookViewId="0">
      <selection activeCell="A5" sqref="A5:K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Startovka!B21</f>
        <v>Štěpánka Šimůnková Marková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Startovka!C21</f>
        <v>Amedee Navarre D’anjou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Startovka!D21</f>
        <v>Louisianský leopardí pes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Startovka!A21</f>
        <v>20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Startovka!E21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Výsledky!G21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215.5</v>
      </c>
      <c r="E28" s="103"/>
      <c r="F28" s="103"/>
      <c r="G28" s="103"/>
      <c r="H28" s="64">
        <f>SUM(G18:G27)</f>
        <v>215.5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5" workbookViewId="0">
      <selection activeCell="A5" sqref="A5:K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Startovka!B22</f>
        <v>Marcela Jezova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Startovka!C22</f>
        <v>Luna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Startovka!D22</f>
        <v>kříženec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Startovka!A22</f>
        <v>21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Startovka!E22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Výsledky!G22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15</v>
      </c>
      <c r="H19" s="64">
        <f t="shared" si="0"/>
        <v>15</v>
      </c>
      <c r="I19" s="64">
        <f t="shared" si="1"/>
        <v>7.5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285</v>
      </c>
      <c r="E28" s="103"/>
      <c r="F28" s="103"/>
      <c r="G28" s="103"/>
      <c r="H28" s="64">
        <f>SUM(G18:G27)</f>
        <v>285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4" workbookViewId="0">
      <selection activeCell="A3" sqref="A3:K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Startovka!B23</f>
        <v xml:space="preserve">Hana Prudká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Startovka!C23</f>
        <v>Angie Red dog angel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Startovka!D23</f>
        <v>Bulmastif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Startovka!A23</f>
        <v>22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Startovka!E23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Výsledky!G23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255</v>
      </c>
      <c r="E28" s="103"/>
      <c r="F28" s="103"/>
      <c r="G28" s="103"/>
      <c r="H28" s="64">
        <f>SUM(G18:G27)</f>
        <v>255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6" workbookViewId="0">
      <selection activeCell="A6" sqref="A6:K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Startovka!B24</f>
        <v>Dana Homolková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Startovka!C24</f>
        <v>Leki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Startovka!D24</f>
        <v>kříženec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Startovka!A24</f>
        <v>23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Startovka!E24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Výsledky!G24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11.25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288</v>
      </c>
      <c r="E28" s="103"/>
      <c r="F28" s="103"/>
      <c r="G28" s="103"/>
      <c r="H28" s="64">
        <f>SUM(G18:G27)</f>
        <v>288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5"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Startovka!C25</f>
        <v xml:space="preserve">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Startovka!D25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Startovka!A25</f>
        <v>24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Startovka!E25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Výsledky!G25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/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/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/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/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0</v>
      </c>
      <c r="E28" s="103"/>
      <c r="F28" s="103"/>
      <c r="G28" s="103"/>
      <c r="H28" s="64">
        <f>SUM(G18:G27)</f>
        <v>0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6" workbookViewId="0">
      <selection activeCell="C11" sqref="C1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Startovka!D26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Startovka!A26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Startovka!E26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Výsledky!G26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Startovka!D27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Startovka!A27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Startovka!E27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Výsledky!G27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opLeftCell="A25" workbookViewId="0">
      <selection sqref="A1:XFD1048576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Startovka!A26</f>
        <v>0</v>
      </c>
      <c r="B2" s="70">
        <f>Startovka!B26</f>
        <v>0</v>
      </c>
      <c r="C2" s="70">
        <f>Startovka!C26</f>
        <v>0</v>
      </c>
      <c r="D2" s="70">
        <f>Startovka!D26</f>
        <v>0</v>
      </c>
      <c r="E2" s="70">
        <f>Startovka!E26</f>
        <v>0</v>
      </c>
      <c r="F2" s="70" t="str">
        <f>Startovka!I3</f>
        <v xml:space="preserve">Zkoušky Psí školy Cituška Židlochovice </v>
      </c>
      <c r="G2" s="71" t="str">
        <f t="shared" ref="G2:G33" si="0">IF(E2="OB-Z",_xlfn.RANK.EQ(K2,$K$2:$K$51,0),IF(E2="OB1",_xlfn.RANK.EQ(L2,$L$2:$L$51,0),IF(E2="OB2",_xlfn.RANK.EQ(M2,$M$2:$M$51,0),IF(E2="OB3",_xlfn.RANK.EQ(N2,$N$2:$N$51,0),"neurčeno"))))</f>
        <v>neurčeno</v>
      </c>
      <c r="H2" s="72" t="e">
        <f>'25'!D28</f>
        <v>#VALUE!</v>
      </c>
      <c r="I2" s="73" t="e">
        <f>'25'!D29</f>
        <v>#VALUE!</v>
      </c>
      <c r="J2" s="41"/>
      <c r="K2" s="43" t="str">
        <f t="shared" ref="K2:K33" si="1">IF(E2="OB-Z",(H2)," ")</f>
        <v xml:space="preserve"> 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Startovka!A27</f>
        <v>0</v>
      </c>
      <c r="B3" s="70">
        <f>Startovka!B27</f>
        <v>0</v>
      </c>
      <c r="C3" s="70">
        <f>Startovka!C27</f>
        <v>0</v>
      </c>
      <c r="D3" s="70">
        <f>Startovka!D27</f>
        <v>0</v>
      </c>
      <c r="E3" s="70">
        <f>Startovka!E27</f>
        <v>0</v>
      </c>
      <c r="F3" s="70" t="str">
        <f>Startovka!I3</f>
        <v xml:space="preserve">Zkoušky Psí školy Cituška Židlochovice </v>
      </c>
      <c r="G3" s="70" t="str">
        <f t="shared" si="0"/>
        <v>neurčeno</v>
      </c>
      <c r="H3" s="74" t="e">
        <f>'26'!D28</f>
        <v>#VALUE!</v>
      </c>
      <c r="I3" s="75" t="e">
        <f>'26'!D29</f>
        <v>#VALUE!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Startovka!A28</f>
        <v>0</v>
      </c>
      <c r="B4" s="70">
        <f>Startovka!B28</f>
        <v>0</v>
      </c>
      <c r="C4" s="70">
        <f>Startovka!C28</f>
        <v>0</v>
      </c>
      <c r="D4" s="70">
        <f>Startovka!D28</f>
        <v>0</v>
      </c>
      <c r="E4" s="70">
        <f>Startovka!E28</f>
        <v>0</v>
      </c>
      <c r="F4" s="70" t="str">
        <f>Startovka!I3</f>
        <v xml:space="preserve">Zkoušky Psí školy Cituška Židlochovice </v>
      </c>
      <c r="G4" s="71" t="str">
        <f t="shared" si="0"/>
        <v>neurčeno</v>
      </c>
      <c r="H4" s="72" t="e">
        <f>'27'!D28</f>
        <v>#VALUE!</v>
      </c>
      <c r="I4" s="75" t="e">
        <f>'27'!D29</f>
        <v>#VALUE!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Startovka!A29</f>
        <v>0</v>
      </c>
      <c r="B5" s="70">
        <f>Startovka!B29</f>
        <v>0</v>
      </c>
      <c r="C5" s="70">
        <f>Startovka!C29</f>
        <v>0</v>
      </c>
      <c r="D5" s="70">
        <f>Startovka!D29</f>
        <v>0</v>
      </c>
      <c r="E5" s="70">
        <f>Startovka!E29</f>
        <v>0</v>
      </c>
      <c r="F5" s="70" t="str">
        <f>Startovka!I3</f>
        <v xml:space="preserve">Zkoušky Psí školy Cituška Židlochovice </v>
      </c>
      <c r="G5" s="70" t="str">
        <f t="shared" si="0"/>
        <v>neurčeno</v>
      </c>
      <c r="H5" s="74" t="e">
        <f>'28'!D28</f>
        <v>#VALUE!</v>
      </c>
      <c r="I5" s="75" t="e">
        <f>'28'!D29</f>
        <v>#VALUE!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Startovka!A30</f>
        <v>0</v>
      </c>
      <c r="B6" s="70">
        <f>Startovka!B30</f>
        <v>0</v>
      </c>
      <c r="C6" s="70">
        <f>Startovka!C30</f>
        <v>0</v>
      </c>
      <c r="D6" s="70">
        <f>Startovka!D30</f>
        <v>0</v>
      </c>
      <c r="E6" s="70">
        <f>Startovka!E30</f>
        <v>0</v>
      </c>
      <c r="F6" s="70" t="str">
        <f>Startovka!I3</f>
        <v xml:space="preserve">Zkoušky Psí školy Cituška Židlochovice </v>
      </c>
      <c r="G6" s="71" t="str">
        <f t="shared" si="0"/>
        <v>neurčeno</v>
      </c>
      <c r="H6" s="72" t="e">
        <f>'29'!D28</f>
        <v>#VALUE!</v>
      </c>
      <c r="I6" s="75" t="e">
        <f>'29'!D29</f>
        <v>#VALUE!</v>
      </c>
      <c r="J6" s="41"/>
      <c r="K6" s="43" t="str">
        <f t="shared" si="1"/>
        <v xml:space="preserve"> 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Startovka!A31</f>
        <v>0</v>
      </c>
      <c r="B7" s="70">
        <f>Startovka!B31</f>
        <v>0</v>
      </c>
      <c r="C7" s="70">
        <f>Startovka!C31</f>
        <v>0</v>
      </c>
      <c r="D7" s="70">
        <f>Startovka!D31</f>
        <v>0</v>
      </c>
      <c r="E7" s="70">
        <f>Startovka!E31</f>
        <v>0</v>
      </c>
      <c r="F7" s="70" t="str">
        <f>Startovka!I3</f>
        <v xml:space="preserve">Zkoušky Psí školy Cituška Židlochovice </v>
      </c>
      <c r="G7" s="70" t="str">
        <f t="shared" si="0"/>
        <v>neurčeno</v>
      </c>
      <c r="H7" s="72" t="e">
        <f>'30'!D28</f>
        <v>#VALUE!</v>
      </c>
      <c r="I7" s="75" t="e">
        <f>'30'!D29</f>
        <v>#VALUE!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Startovka!A32</f>
        <v>0</v>
      </c>
      <c r="B8" s="70">
        <f>Startovka!B32</f>
        <v>0</v>
      </c>
      <c r="C8" s="70">
        <f>Startovka!C32</f>
        <v>0</v>
      </c>
      <c r="D8" s="70">
        <f>Startovka!D32</f>
        <v>0</v>
      </c>
      <c r="E8" s="70">
        <f>Startovka!E32</f>
        <v>0</v>
      </c>
      <c r="F8" s="70" t="str">
        <f>Startovka!I3</f>
        <v xml:space="preserve">Zkoušky Psí školy Cituška Židlochovice </v>
      </c>
      <c r="G8" s="71" t="str">
        <f t="shared" si="0"/>
        <v>neurčeno</v>
      </c>
      <c r="H8" s="74" t="e">
        <f>'31'!D28</f>
        <v>#VALUE!</v>
      </c>
      <c r="I8" s="75" t="e">
        <f>'31'!D29</f>
        <v>#VALUE!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Startovka!A33</f>
        <v>0</v>
      </c>
      <c r="B9" s="70">
        <f>Startovka!B33</f>
        <v>0</v>
      </c>
      <c r="C9" s="70">
        <f>Startovka!C33</f>
        <v>0</v>
      </c>
      <c r="D9" s="70">
        <f>Startovka!D33</f>
        <v>0</v>
      </c>
      <c r="E9" s="70">
        <f>Startovka!E33</f>
        <v>0</v>
      </c>
      <c r="F9" s="70" t="str">
        <f>Startovka!I3</f>
        <v xml:space="preserve">Zkoušky Psí školy Cituška Židlochovice </v>
      </c>
      <c r="G9" s="70" t="str">
        <f t="shared" si="0"/>
        <v>neurčeno</v>
      </c>
      <c r="H9" s="72" t="e">
        <f>'32'!D28</f>
        <v>#VALUE!</v>
      </c>
      <c r="I9" s="75" t="e">
        <f>'32'!D29</f>
        <v>#VALUE!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Startovka!A34</f>
        <v>0</v>
      </c>
      <c r="B10" s="70">
        <f>Startovka!B34</f>
        <v>0</v>
      </c>
      <c r="C10" s="70">
        <f>Startovka!C34</f>
        <v>0</v>
      </c>
      <c r="D10" s="70">
        <f>Startovka!D34</f>
        <v>0</v>
      </c>
      <c r="E10" s="70">
        <f>Startovka!E34</f>
        <v>0</v>
      </c>
      <c r="F10" s="70" t="str">
        <f>Startovka!I3</f>
        <v xml:space="preserve">Zkoušky Psí školy Cituška Židlochovice </v>
      </c>
      <c r="G10" s="71" t="str">
        <f t="shared" si="0"/>
        <v>neurčeno</v>
      </c>
      <c r="H10" s="74" t="e">
        <f>'33'!D28</f>
        <v>#VALUE!</v>
      </c>
      <c r="I10" s="75" t="e">
        <f>'33'!D29</f>
        <v>#VALUE!</v>
      </c>
      <c r="J10" s="41"/>
      <c r="K10" s="43" t="str">
        <f t="shared" si="1"/>
        <v xml:space="preserve"> 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Startovka!A35</f>
        <v>0</v>
      </c>
      <c r="B11" s="70">
        <f>Startovka!B35</f>
        <v>0</v>
      </c>
      <c r="C11" s="70">
        <f>Startovka!C35</f>
        <v>0</v>
      </c>
      <c r="D11" s="70">
        <f>Startovka!D35</f>
        <v>0</v>
      </c>
      <c r="E11" s="70">
        <f>Startovka!E35</f>
        <v>0</v>
      </c>
      <c r="F11" s="70" t="str">
        <f>Startovka!I3</f>
        <v xml:space="preserve">Zkoušky Psí školy Cituška Židlochovice </v>
      </c>
      <c r="G11" s="70" t="str">
        <f t="shared" si="0"/>
        <v>neurčeno</v>
      </c>
      <c r="H11" s="72" t="e">
        <f>'34'!D28</f>
        <v>#VALUE!</v>
      </c>
      <c r="I11" s="75" t="e">
        <f>'34'!D29</f>
        <v>#VALUE!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Startovka!A36</f>
        <v>0</v>
      </c>
      <c r="B12" s="70">
        <f>Startovka!B36</f>
        <v>0</v>
      </c>
      <c r="C12" s="70">
        <f>Startovka!C36</f>
        <v>0</v>
      </c>
      <c r="D12" s="70">
        <f>Startovka!D36</f>
        <v>0</v>
      </c>
      <c r="E12" s="70">
        <f>Startovka!E36</f>
        <v>0</v>
      </c>
      <c r="F12" s="70" t="str">
        <f>Startovka!I3</f>
        <v xml:space="preserve">Zkoušky Psí školy Cituška Židlochovice </v>
      </c>
      <c r="G12" s="71" t="str">
        <f t="shared" si="0"/>
        <v>neurčeno</v>
      </c>
      <c r="H12" s="72" t="e">
        <f>'35'!D28</f>
        <v>#VALUE!</v>
      </c>
      <c r="I12" s="75" t="e">
        <f>'35'!D29</f>
        <v>#VALUE!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Startovka!A37</f>
        <v>0</v>
      </c>
      <c r="B13" s="70">
        <f>Startovka!B37</f>
        <v>0</v>
      </c>
      <c r="C13" s="70">
        <f>Startovka!C37</f>
        <v>0</v>
      </c>
      <c r="D13" s="70">
        <f>Startovka!D37</f>
        <v>0</v>
      </c>
      <c r="E13" s="70">
        <f>Startovka!E37</f>
        <v>0</v>
      </c>
      <c r="F13" s="70" t="str">
        <f>Startovka!I3</f>
        <v xml:space="preserve">Zkoušky Psí školy Cituška Židlochovice </v>
      </c>
      <c r="G13" s="70" t="str">
        <f t="shared" si="0"/>
        <v>neurčeno</v>
      </c>
      <c r="H13" s="74" t="e">
        <f>'36'!D28</f>
        <v>#VALUE!</v>
      </c>
      <c r="I13" s="75" t="e">
        <f>'36'!D29</f>
        <v>#VALUE!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Startovka!A38</f>
        <v>0</v>
      </c>
      <c r="B14" s="70">
        <f>Startovka!B38</f>
        <v>0</v>
      </c>
      <c r="C14" s="70">
        <f>Startovka!C38</f>
        <v>0</v>
      </c>
      <c r="D14" s="70">
        <f>Startovka!D38</f>
        <v>0</v>
      </c>
      <c r="E14" s="70">
        <f>Startovka!E38</f>
        <v>0</v>
      </c>
      <c r="F14" s="70" t="str">
        <f>Startovka!I3</f>
        <v xml:space="preserve">Zkoušky Psí školy Cituška Židlochovice </v>
      </c>
      <c r="G14" s="71" t="str">
        <f t="shared" si="0"/>
        <v>neurčeno</v>
      </c>
      <c r="H14" s="72" t="e">
        <f>'37'!D28</f>
        <v>#VALUE!</v>
      </c>
      <c r="I14" s="75" t="e">
        <f>'37'!D29</f>
        <v>#VALUE!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Startovka!A39</f>
        <v>0</v>
      </c>
      <c r="B15" s="70">
        <f>Startovka!B39</f>
        <v>0</v>
      </c>
      <c r="C15" s="70">
        <f>Startovka!C39</f>
        <v>0</v>
      </c>
      <c r="D15" s="70">
        <f>Startovka!D39</f>
        <v>0</v>
      </c>
      <c r="E15" s="70">
        <f>Startovka!E39</f>
        <v>0</v>
      </c>
      <c r="F15" s="70" t="str">
        <f>Startovka!I3</f>
        <v xml:space="preserve">Zkoušky Psí školy Cituška Židlochovice </v>
      </c>
      <c r="G15" s="70" t="str">
        <f t="shared" si="0"/>
        <v>neurčeno</v>
      </c>
      <c r="H15" s="74" t="e">
        <f>'38'!D28</f>
        <v>#VALUE!</v>
      </c>
      <c r="I15" s="75" t="e">
        <f>'38'!D29</f>
        <v>#VALUE!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Startovka!A40</f>
        <v>0</v>
      </c>
      <c r="B16" s="70">
        <f>Startovka!B40</f>
        <v>0</v>
      </c>
      <c r="C16" s="70">
        <f>Startovka!C40</f>
        <v>0</v>
      </c>
      <c r="D16" s="70">
        <f>Startovka!D40</f>
        <v>0</v>
      </c>
      <c r="E16" s="70">
        <f>Startovka!E40</f>
        <v>0</v>
      </c>
      <c r="F16" s="70" t="str">
        <f>Startovka!I3</f>
        <v xml:space="preserve">Zkoušky Psí školy Cituška Židlochovice </v>
      </c>
      <c r="G16" s="71" t="str">
        <f t="shared" si="0"/>
        <v>neurčeno</v>
      </c>
      <c r="H16" s="72" t="e">
        <f>'39'!D28</f>
        <v>#VALUE!</v>
      </c>
      <c r="I16" s="75" t="e">
        <f>'39'!D29</f>
        <v>#VALUE!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Startovka!A41</f>
        <v>0</v>
      </c>
      <c r="B17" s="70">
        <f>Startovka!B41</f>
        <v>0</v>
      </c>
      <c r="C17" s="70">
        <f>Startovka!C41</f>
        <v>0</v>
      </c>
      <c r="D17" s="70">
        <f>Startovka!D41</f>
        <v>0</v>
      </c>
      <c r="E17" s="70">
        <f>Startovka!E41</f>
        <v>0</v>
      </c>
      <c r="F17" s="70" t="str">
        <f>Startovka!I3</f>
        <v xml:space="preserve">Zkoušky Psí školy Cituška Židlochovice </v>
      </c>
      <c r="G17" s="70" t="str">
        <f t="shared" si="0"/>
        <v>neurčeno</v>
      </c>
      <c r="H17" s="74" t="e">
        <f>'40'!D28</f>
        <v>#VALUE!</v>
      </c>
      <c r="I17" s="75" t="e">
        <f>'40'!D29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Startovka!A42</f>
        <v>0</v>
      </c>
      <c r="B18" s="70">
        <f>Startovka!B42</f>
        <v>0</v>
      </c>
      <c r="C18" s="70">
        <f>Startovka!C42</f>
        <v>0</v>
      </c>
      <c r="D18" s="70">
        <f>Startovka!D42</f>
        <v>0</v>
      </c>
      <c r="E18" s="70">
        <f>Startovka!E42</f>
        <v>0</v>
      </c>
      <c r="F18" s="70" t="str">
        <f>Startovka!I3</f>
        <v xml:space="preserve">Zkoušky Psí školy Cituška Židlochovice </v>
      </c>
      <c r="G18" s="71" t="str">
        <f t="shared" si="0"/>
        <v>neurčeno</v>
      </c>
      <c r="H18" s="72" t="e">
        <f>'41'!D28</f>
        <v>#VALUE!</v>
      </c>
      <c r="I18" s="75" t="e">
        <f>'41'!D29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Startovka!A43</f>
        <v>0</v>
      </c>
      <c r="B19" s="70">
        <f>Startovka!B43</f>
        <v>0</v>
      </c>
      <c r="C19" s="70">
        <f>Startovka!C43</f>
        <v>0</v>
      </c>
      <c r="D19" s="70">
        <f>Startovka!D43</f>
        <v>0</v>
      </c>
      <c r="E19" s="70">
        <f>Startovka!E43</f>
        <v>0</v>
      </c>
      <c r="F19" s="70" t="str">
        <f>Startovka!I3</f>
        <v xml:space="preserve">Zkoušky Psí školy Cituška Židlochovice </v>
      </c>
      <c r="G19" s="70" t="str">
        <f t="shared" si="0"/>
        <v>neurčeno</v>
      </c>
      <c r="H19" s="74" t="e">
        <f>'42'!D28</f>
        <v>#VALUE!</v>
      </c>
      <c r="I19" s="75" t="e">
        <f>'42'!D29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Startovka!A44</f>
        <v>0</v>
      </c>
      <c r="B20" s="70">
        <f>Startovka!B44</f>
        <v>0</v>
      </c>
      <c r="C20" s="70">
        <f>Startovka!C44</f>
        <v>0</v>
      </c>
      <c r="D20" s="70">
        <f>Startovka!D44</f>
        <v>0</v>
      </c>
      <c r="E20" s="70">
        <f>Startovka!E44</f>
        <v>0</v>
      </c>
      <c r="F20" s="70" t="str">
        <f>Startovka!I3</f>
        <v xml:space="preserve">Zkoušky Psí školy Cituška Židlochovice </v>
      </c>
      <c r="G20" s="71" t="str">
        <f t="shared" si="0"/>
        <v>neurčeno</v>
      </c>
      <c r="H20" s="72" t="e">
        <f>'43'!D28</f>
        <v>#VALUE!</v>
      </c>
      <c r="I20" s="75" t="e">
        <f>'43'!D29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Startovka!A45</f>
        <v>0</v>
      </c>
      <c r="B21" s="70">
        <f>Startovka!B45</f>
        <v>0</v>
      </c>
      <c r="C21" s="70">
        <f>Startovka!C45</f>
        <v>0</v>
      </c>
      <c r="D21" s="70">
        <f>Startovka!D45</f>
        <v>0</v>
      </c>
      <c r="E21" s="70">
        <f>Startovka!E45</f>
        <v>0</v>
      </c>
      <c r="F21" s="70" t="str">
        <f>Startovka!I3</f>
        <v xml:space="preserve">Zkoušky Psí školy Cituška Židlochovice </v>
      </c>
      <c r="G21" s="70" t="str">
        <f t="shared" si="0"/>
        <v>neurčeno</v>
      </c>
      <c r="H21" s="74" t="e">
        <f>'44'!D28</f>
        <v>#VALUE!</v>
      </c>
      <c r="I21" s="75" t="e">
        <f>'44'!D29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Startovka!A46</f>
        <v>0</v>
      </c>
      <c r="B22" s="70">
        <f>Startovka!B46</f>
        <v>0</v>
      </c>
      <c r="C22" s="70">
        <f>Startovka!C46</f>
        <v>0</v>
      </c>
      <c r="D22" s="70">
        <f>Startovka!D46</f>
        <v>0</v>
      </c>
      <c r="E22" s="70">
        <f>Startovka!E46</f>
        <v>0</v>
      </c>
      <c r="F22" s="70" t="str">
        <f>Startovka!I3</f>
        <v xml:space="preserve">Zkoušky Psí školy Cituška Židlochovice </v>
      </c>
      <c r="G22" s="71" t="str">
        <f t="shared" si="0"/>
        <v>neurčeno</v>
      </c>
      <c r="H22" s="72" t="e">
        <f>'45'!D28</f>
        <v>#VALUE!</v>
      </c>
      <c r="I22" s="75" t="e">
        <f>'45'!D29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Startovka!A47</f>
        <v>0</v>
      </c>
      <c r="B23" s="70">
        <f>Startovka!B47</f>
        <v>0</v>
      </c>
      <c r="C23" s="70">
        <f>Startovka!C47</f>
        <v>0</v>
      </c>
      <c r="D23" s="70">
        <f>Startovka!D47</f>
        <v>0</v>
      </c>
      <c r="E23" s="70">
        <f>Startovka!E47</f>
        <v>0</v>
      </c>
      <c r="F23" s="70" t="str">
        <f>Startovka!I3</f>
        <v xml:space="preserve">Zkoušky Psí školy Cituška Židlochovice </v>
      </c>
      <c r="G23" s="70" t="str">
        <f t="shared" si="0"/>
        <v>neurčeno</v>
      </c>
      <c r="H23" s="74" t="e">
        <f>'46'!D28</f>
        <v>#VALUE!</v>
      </c>
      <c r="I23" s="75" t="e">
        <f>'46'!D29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Startovka!A48</f>
        <v>0</v>
      </c>
      <c r="B24" s="70">
        <f>Startovka!B48</f>
        <v>0</v>
      </c>
      <c r="C24" s="70">
        <f>Startovka!C48</f>
        <v>0</v>
      </c>
      <c r="D24" s="70">
        <f>Startovka!D48</f>
        <v>0</v>
      </c>
      <c r="E24" s="70">
        <f>Startovka!E48</f>
        <v>0</v>
      </c>
      <c r="F24" s="70" t="str">
        <f>Startovka!I3</f>
        <v xml:space="preserve">Zkoušky Psí školy Cituška Židlochovice </v>
      </c>
      <c r="G24" s="71" t="str">
        <f t="shared" si="0"/>
        <v>neurčeno</v>
      </c>
      <c r="H24" s="72" t="e">
        <f>'47'!D28</f>
        <v>#VALUE!</v>
      </c>
      <c r="I24" s="75" t="e">
        <f>'47'!D29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Startovka!A49</f>
        <v>0</v>
      </c>
      <c r="B25" s="70">
        <f>Startovka!B49</f>
        <v>0</v>
      </c>
      <c r="C25" s="70">
        <f>Startovka!C49</f>
        <v>0</v>
      </c>
      <c r="D25" s="70">
        <f>Startovka!D49</f>
        <v>0</v>
      </c>
      <c r="E25" s="70">
        <f>Startovka!E49</f>
        <v>0</v>
      </c>
      <c r="F25" s="70" t="str">
        <f>Startovka!I3</f>
        <v xml:space="preserve">Zkoušky Psí školy Cituška Židlochovice </v>
      </c>
      <c r="G25" s="70" t="str">
        <f t="shared" si="0"/>
        <v>neurčeno</v>
      </c>
      <c r="H25" s="74" t="e">
        <f>'48'!D28</f>
        <v>#VALUE!</v>
      </c>
      <c r="I25" s="75" t="e">
        <f>'48'!D29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Startovka!A50</f>
        <v>0</v>
      </c>
      <c r="B26" s="70">
        <f>Startovka!B50</f>
        <v>0</v>
      </c>
      <c r="C26" s="70">
        <f>Startovka!C50</f>
        <v>0</v>
      </c>
      <c r="D26" s="70">
        <f>Startovka!D50</f>
        <v>0</v>
      </c>
      <c r="E26" s="70">
        <f>Startovka!E50</f>
        <v>0</v>
      </c>
      <c r="F26" s="70" t="str">
        <f>Startovka!I3</f>
        <v xml:space="preserve">Zkoušky Psí školy Cituška Židlochovice </v>
      </c>
      <c r="G26" s="71" t="str">
        <f t="shared" si="0"/>
        <v>neurčeno</v>
      </c>
      <c r="H26" s="72" t="e">
        <f>'49'!D28</f>
        <v>#VALUE!</v>
      </c>
      <c r="I26" s="75" t="e">
        <f>'49'!D29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Startovka!A51</f>
        <v>0</v>
      </c>
      <c r="B27" s="70">
        <f>Startovka!B51</f>
        <v>0</v>
      </c>
      <c r="C27" s="70">
        <f>Startovka!C51</f>
        <v>0</v>
      </c>
      <c r="D27" s="70">
        <f>Startovka!D51</f>
        <v>0</v>
      </c>
      <c r="E27" s="70">
        <f>Startovka!E51</f>
        <v>0</v>
      </c>
      <c r="F27" s="70" t="str">
        <f>Startovka!I3</f>
        <v xml:space="preserve">Zkoušky Psí školy Cituška Židlochovice </v>
      </c>
      <c r="G27" s="70" t="str">
        <f t="shared" si="0"/>
        <v>neurčeno</v>
      </c>
      <c r="H27" s="74" t="e">
        <f>'50'!D28</f>
        <v>#VALUE!</v>
      </c>
      <c r="I27" s="75" t="e">
        <f>'50'!D29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Startovka!A13</f>
        <v>12</v>
      </c>
      <c r="B28" s="70" t="str">
        <f>Startovka!B13</f>
        <v>Marie Kavalcová</v>
      </c>
      <c r="C28" s="70" t="str">
        <f>Startovka!C13</f>
        <v xml:space="preserve">Beira od Koryta Šatavy </v>
      </c>
      <c r="D28" s="70" t="str">
        <f>Startovka!D13</f>
        <v>Chodský pes</v>
      </c>
      <c r="E28" s="70" t="str">
        <f>Startovka!E13</f>
        <v>OB-Z</v>
      </c>
      <c r="F28" s="70" t="str">
        <f>Startovka!I3</f>
        <v xml:space="preserve">Zkoušky Psí školy Cituška Židlochovice </v>
      </c>
      <c r="G28" s="71">
        <f t="shared" si="0"/>
        <v>1</v>
      </c>
      <c r="H28" s="72">
        <f>'12'!D28</f>
        <v>315.5</v>
      </c>
      <c r="I28" s="75" t="str">
        <f>'12'!D29</f>
        <v>Výborně</v>
      </c>
      <c r="J28" s="41"/>
      <c r="K28" s="43">
        <f t="shared" si="1"/>
        <v>315.5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Startovka!A18</f>
        <v>17</v>
      </c>
      <c r="B29" s="70" t="str">
        <f>Startovka!B18</f>
        <v>Slavomíra Pánska</v>
      </c>
      <c r="C29" s="70" t="str">
        <f>Startovka!C18</f>
        <v>Suri</v>
      </c>
      <c r="D29" s="70" t="str">
        <f>Startovka!D18</f>
        <v>kříženec</v>
      </c>
      <c r="E29" s="70" t="str">
        <f>Startovka!E18</f>
        <v>OB-Z</v>
      </c>
      <c r="F29" s="70" t="str">
        <f>Startovka!I3</f>
        <v xml:space="preserve">Zkoušky Psí školy Cituška Židlochovice </v>
      </c>
      <c r="G29" s="70">
        <f t="shared" si="0"/>
        <v>2</v>
      </c>
      <c r="H29" s="74">
        <f>'17'!D28</f>
        <v>313</v>
      </c>
      <c r="I29" s="75" t="str">
        <f>'17'!D29</f>
        <v>Výborně</v>
      </c>
      <c r="J29" s="41"/>
      <c r="K29" s="43">
        <f t="shared" si="1"/>
        <v>313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Startovka!A2</f>
        <v>1</v>
      </c>
      <c r="B30" s="70" t="str">
        <f>Startovka!B2</f>
        <v>Tereza Mokrá</v>
      </c>
      <c r="C30" s="70" t="str">
        <f>Startovka!C2</f>
        <v>Afira od Švancmberských dubů</v>
      </c>
      <c r="D30" s="70" t="str">
        <f>Startovka!D2</f>
        <v>Jagdterier</v>
      </c>
      <c r="E30" s="70" t="str">
        <f>Startovka!E2</f>
        <v>OB-Z</v>
      </c>
      <c r="F30" s="70" t="str">
        <f>Startovka!I3</f>
        <v xml:space="preserve">Zkoušky Psí školy Cituška Židlochovice </v>
      </c>
      <c r="G30" s="71">
        <f t="shared" si="0"/>
        <v>3</v>
      </c>
      <c r="H30" s="72">
        <f>'1'!D28</f>
        <v>308.5</v>
      </c>
      <c r="I30" s="75" t="str">
        <f>'1'!D29</f>
        <v>Výborně</v>
      </c>
      <c r="J30" s="41"/>
      <c r="K30" s="43">
        <f t="shared" si="1"/>
        <v>308.5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Startovka!A16</f>
        <v>15</v>
      </c>
      <c r="B31" s="70" t="str">
        <f>Startovka!B16</f>
        <v xml:space="preserve">Stanislava Rybáková </v>
      </c>
      <c r="C31" s="70" t="str">
        <f>Startovka!C16</f>
        <v xml:space="preserve">Brixie Skalský vrch </v>
      </c>
      <c r="D31" s="70" t="str">
        <f>Startovka!D16</f>
        <v xml:space="preserve">Krátkosrstá kolie </v>
      </c>
      <c r="E31" s="70" t="str">
        <f>Startovka!E16</f>
        <v>OB-Z</v>
      </c>
      <c r="F31" s="70" t="str">
        <f>Startovka!I3</f>
        <v xml:space="preserve">Zkoušky Psí školy Cituška Židlochovice </v>
      </c>
      <c r="G31" s="70">
        <f t="shared" si="0"/>
        <v>4</v>
      </c>
      <c r="H31" s="74">
        <f>'15'!D28</f>
        <v>303</v>
      </c>
      <c r="I31" s="75" t="str">
        <f>'15'!D29</f>
        <v>Výborně</v>
      </c>
      <c r="J31" s="41"/>
      <c r="K31" s="43">
        <f t="shared" si="1"/>
        <v>303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Startovka!A12</f>
        <v>11</v>
      </c>
      <c r="B32" s="70" t="str">
        <f>Startovka!B12</f>
        <v>Jaroslava Zemanová</v>
      </c>
      <c r="C32" s="70" t="str">
        <f>Startovka!C12</f>
        <v>Poly z Lomnického údolí</v>
      </c>
      <c r="D32" s="70" t="str">
        <f>Startovka!D12</f>
        <v xml:space="preserve">Německý ovčák </v>
      </c>
      <c r="E32" s="70" t="str">
        <f>Startovka!E12</f>
        <v>OB-Z</v>
      </c>
      <c r="F32" s="70" t="str">
        <f>Startovka!I3</f>
        <v xml:space="preserve">Zkoušky Psí školy Cituška Židlochovice </v>
      </c>
      <c r="G32" s="71">
        <f t="shared" si="0"/>
        <v>5</v>
      </c>
      <c r="H32" s="72">
        <f>'11'!D28</f>
        <v>302.5</v>
      </c>
      <c r="I32" s="75" t="str">
        <f>'11'!D29</f>
        <v>Výborně</v>
      </c>
      <c r="J32" s="41"/>
      <c r="K32" s="43">
        <f t="shared" si="1"/>
        <v>302.5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Startovka!A17</f>
        <v>16</v>
      </c>
      <c r="B33" s="70" t="str">
        <f>Startovka!B17</f>
        <v xml:space="preserve">Viola Zentrichová </v>
      </c>
      <c r="C33" s="70" t="str">
        <f>Startovka!C17</f>
        <v>Loki Zlatý most</v>
      </c>
      <c r="D33" s="70" t="str">
        <f>Startovka!D17</f>
        <v>Erdelteriér</v>
      </c>
      <c r="E33" s="70" t="str">
        <f>Startovka!E17</f>
        <v>OB-Z</v>
      </c>
      <c r="F33" s="70" t="str">
        <f>Startovka!I3</f>
        <v xml:space="preserve">Zkoušky Psí školy Cituška Židlochovice </v>
      </c>
      <c r="G33" s="70">
        <f t="shared" si="0"/>
        <v>5</v>
      </c>
      <c r="H33" s="74">
        <f>'16'!D28</f>
        <v>302.5</v>
      </c>
      <c r="I33" s="75" t="str">
        <f>'16'!D29</f>
        <v>Výborně</v>
      </c>
      <c r="J33" s="41"/>
      <c r="K33" s="43">
        <f t="shared" si="1"/>
        <v>302.5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</f>
        <v>2</v>
      </c>
      <c r="B34" s="70" t="str">
        <f>Startovka!B3</f>
        <v>Michaela Dvořáková</v>
      </c>
      <c r="C34" s="70" t="str">
        <f>Startovka!C3</f>
        <v>Aslan Mystic SiggiDante from Moravia</v>
      </c>
      <c r="D34" s="70" t="str">
        <f>Startovka!D3</f>
        <v>Portugalský vodní pes</v>
      </c>
      <c r="E34" s="70" t="str">
        <f>Startovka!E3</f>
        <v>OB-Z</v>
      </c>
      <c r="F34" s="70" t="str">
        <f>Startovka!I3</f>
        <v xml:space="preserve">Zkoušky Psí školy Cituška Židlochovice </v>
      </c>
      <c r="G34" s="71">
        <f t="shared" ref="G34:G51" si="5">IF(E34="OB-Z",_xlfn.RANK.EQ(K34,$K$2:$K$51,0),IF(E34="OB1",_xlfn.RANK.EQ(L34,$L$2:$L$51,0),IF(E34="OB2",_xlfn.RANK.EQ(M34,$M$2:$M$51,0),IF(E34="OB3",_xlfn.RANK.EQ(N34,$N$2:$N$51,0),"neurčeno"))))</f>
        <v>7</v>
      </c>
      <c r="H34" s="72">
        <f>'2'!D28</f>
        <v>300.5</v>
      </c>
      <c r="I34" s="75" t="str">
        <f>'2'!D29</f>
        <v>Výborně</v>
      </c>
      <c r="J34" s="41"/>
      <c r="K34" s="43">
        <f t="shared" ref="K34:K51" si="6">IF(E34="OB-Z",(H34)," ")</f>
        <v>300.5</v>
      </c>
      <c r="L34" s="43" t="str">
        <f t="shared" ref="L34:L51" si="7">IF(E34="OB1",(H34)," ")</f>
        <v xml:space="preserve"> </v>
      </c>
      <c r="M34" s="43" t="str">
        <f t="shared" ref="M34:M51" si="8">IF(E34="OB2",(H34)," ")</f>
        <v xml:space="preserve"> </v>
      </c>
      <c r="N34" s="43" t="str">
        <f t="shared" ref="N34:N51" si="9">IF(E34="OB3",(H34)," ")</f>
        <v xml:space="preserve"> </v>
      </c>
      <c r="O34" s="41"/>
    </row>
    <row r="35" spans="1:15" x14ac:dyDescent="0.3">
      <c r="A35" s="70">
        <f>Startovka!A20</f>
        <v>19</v>
      </c>
      <c r="B35" s="70" t="str">
        <f>Startovka!B20</f>
        <v xml:space="preserve">Kamila Kolouchová </v>
      </c>
      <c r="C35" s="70" t="str">
        <f>Startovka!C20</f>
        <v>Ethan Lucky Golf Angel Torra</v>
      </c>
      <c r="D35" s="70" t="str">
        <f>Startovka!D20</f>
        <v>Zlatý retrivr</v>
      </c>
      <c r="E35" s="70" t="str">
        <f>Startovka!E20</f>
        <v>OB-Z</v>
      </c>
      <c r="F35" s="70" t="str">
        <f>Startovka!I3</f>
        <v xml:space="preserve">Zkoušky Psí školy Cituška Židlochovice </v>
      </c>
      <c r="G35" s="70">
        <f t="shared" si="5"/>
        <v>8</v>
      </c>
      <c r="H35" s="74">
        <f>'19'!D28</f>
        <v>293</v>
      </c>
      <c r="I35" s="75" t="str">
        <f>'19'!D29</f>
        <v>Výborně</v>
      </c>
      <c r="J35" s="41"/>
      <c r="K35" s="43">
        <f t="shared" si="6"/>
        <v>293</v>
      </c>
      <c r="L35" s="43" t="str">
        <f t="shared" si="7"/>
        <v xml:space="preserve"> </v>
      </c>
      <c r="M35" s="43" t="str">
        <f t="shared" si="8"/>
        <v xml:space="preserve"> </v>
      </c>
      <c r="N35" s="43" t="str">
        <f t="shared" si="9"/>
        <v xml:space="preserve"> </v>
      </c>
      <c r="O35" s="41"/>
    </row>
    <row r="36" spans="1:15" x14ac:dyDescent="0.3">
      <c r="A36" s="70">
        <f>Startovka!A8</f>
        <v>7</v>
      </c>
      <c r="B36" s="70" t="str">
        <f>Startovka!B8</f>
        <v xml:space="preserve">Jitka Kotrlova </v>
      </c>
      <c r="C36" s="70" t="str">
        <f>Startovka!C8</f>
        <v xml:space="preserve">Einstein von Schnappi Schapp </v>
      </c>
      <c r="D36" s="70" t="str">
        <f>Startovka!D8</f>
        <v xml:space="preserve">Šeltie </v>
      </c>
      <c r="E36" s="70" t="str">
        <f>Startovka!E8</f>
        <v>OB-Z</v>
      </c>
      <c r="F36" s="70" t="str">
        <f>Startovka!I3</f>
        <v xml:space="preserve">Zkoušky Psí školy Cituška Židlochovice </v>
      </c>
      <c r="G36" s="71">
        <f t="shared" si="5"/>
        <v>9</v>
      </c>
      <c r="H36" s="72">
        <f>'7'!D28</f>
        <v>288.5</v>
      </c>
      <c r="I36" s="75" t="str">
        <f>'7'!D29</f>
        <v>Výborně</v>
      </c>
      <c r="J36" s="41"/>
      <c r="K36" s="43">
        <f t="shared" si="6"/>
        <v>288.5</v>
      </c>
      <c r="L36" s="43" t="str">
        <f t="shared" si="7"/>
        <v xml:space="preserve"> </v>
      </c>
      <c r="M36" s="43" t="str">
        <f t="shared" si="8"/>
        <v xml:space="preserve"> </v>
      </c>
      <c r="N36" s="43" t="str">
        <f t="shared" si="9"/>
        <v xml:space="preserve"> </v>
      </c>
      <c r="O36" s="41"/>
    </row>
    <row r="37" spans="1:15" x14ac:dyDescent="0.3">
      <c r="A37" s="70">
        <f>Startovka!A24</f>
        <v>23</v>
      </c>
      <c r="B37" s="70" t="str">
        <f>Startovka!B24</f>
        <v>Dana Homolková</v>
      </c>
      <c r="C37" s="70" t="str">
        <f>Startovka!C24</f>
        <v>Leki</v>
      </c>
      <c r="D37" s="70" t="str">
        <f>Startovka!D24</f>
        <v>kříženec</v>
      </c>
      <c r="E37" s="70" t="str">
        <f>Startovka!E24</f>
        <v>OB-Z</v>
      </c>
      <c r="F37" s="70" t="str">
        <f>Startovka!I3</f>
        <v xml:space="preserve">Zkoušky Psí školy Cituška Židlochovice </v>
      </c>
      <c r="G37" s="70">
        <f t="shared" si="5"/>
        <v>10</v>
      </c>
      <c r="H37" s="74">
        <f>'23'!D28</f>
        <v>288</v>
      </c>
      <c r="I37" s="75" t="str">
        <f>'23'!D29</f>
        <v>Výborně</v>
      </c>
      <c r="J37" s="41"/>
      <c r="K37" s="43">
        <f t="shared" si="6"/>
        <v>288</v>
      </c>
      <c r="L37" s="43" t="str">
        <f t="shared" si="7"/>
        <v xml:space="preserve"> </v>
      </c>
      <c r="M37" s="43" t="str">
        <f t="shared" si="8"/>
        <v xml:space="preserve"> </v>
      </c>
      <c r="N37" s="43" t="str">
        <f t="shared" si="9"/>
        <v xml:space="preserve"> </v>
      </c>
      <c r="O37" s="41"/>
    </row>
    <row r="38" spans="1:15" x14ac:dyDescent="0.3">
      <c r="A38" s="70">
        <f>Startovka!A7</f>
        <v>6</v>
      </c>
      <c r="B38" s="70" t="str">
        <f>Startovka!B7</f>
        <v>Ludmila Prokešová</v>
      </c>
      <c r="C38" s="70" t="str">
        <f>Startovka!C7</f>
        <v>DeeDee Oscar Lucky Duckling</v>
      </c>
      <c r="D38" s="70" t="str">
        <f>Startovka!D7</f>
        <v>Nova scotia duck tolling retrívr</v>
      </c>
      <c r="E38" s="70" t="str">
        <f>Startovka!E7</f>
        <v>OB-Z</v>
      </c>
      <c r="F38" s="70" t="str">
        <f>Startovka!I3</f>
        <v xml:space="preserve">Zkoušky Psí školy Cituška Židlochovice </v>
      </c>
      <c r="G38" s="71">
        <f t="shared" si="5"/>
        <v>11</v>
      </c>
      <c r="H38" s="72">
        <f>'6'!D28</f>
        <v>285.5</v>
      </c>
      <c r="I38" s="75" t="str">
        <f>'6'!D29</f>
        <v>Výborně</v>
      </c>
      <c r="J38" s="41"/>
      <c r="K38" s="43">
        <f t="shared" si="6"/>
        <v>285.5</v>
      </c>
      <c r="L38" s="43" t="str">
        <f t="shared" si="7"/>
        <v xml:space="preserve"> </v>
      </c>
      <c r="M38" s="43" t="str">
        <f t="shared" si="8"/>
        <v xml:space="preserve"> </v>
      </c>
      <c r="N38" s="43" t="str">
        <f t="shared" si="9"/>
        <v xml:space="preserve"> </v>
      </c>
      <c r="O38" s="41"/>
    </row>
    <row r="39" spans="1:15" x14ac:dyDescent="0.3">
      <c r="A39" s="70">
        <f>Startovka!A22</f>
        <v>21</v>
      </c>
      <c r="B39" s="70" t="str">
        <f>Startovka!B22</f>
        <v>Marcela Jezova</v>
      </c>
      <c r="C39" s="70" t="str">
        <f>Startovka!C22</f>
        <v>Luna</v>
      </c>
      <c r="D39" s="70" t="str">
        <f>Startovka!D22</f>
        <v>kříženec</v>
      </c>
      <c r="E39" s="70" t="str">
        <f>Startovka!E22</f>
        <v>OB-Z</v>
      </c>
      <c r="F39" s="70" t="str">
        <f>Startovka!I3</f>
        <v xml:space="preserve">Zkoušky Psí školy Cituška Židlochovice </v>
      </c>
      <c r="G39" s="70">
        <f t="shared" si="5"/>
        <v>12</v>
      </c>
      <c r="H39" s="74">
        <f>'21'!D28</f>
        <v>285</v>
      </c>
      <c r="I39" s="75" t="str">
        <f>'21'!D29</f>
        <v>Výborně</v>
      </c>
      <c r="J39" s="41"/>
      <c r="K39" s="43">
        <f t="shared" si="6"/>
        <v>285</v>
      </c>
      <c r="L39" s="43" t="str">
        <f t="shared" si="7"/>
        <v xml:space="preserve"> </v>
      </c>
      <c r="M39" s="43" t="str">
        <f t="shared" si="8"/>
        <v xml:space="preserve"> </v>
      </c>
      <c r="N39" s="43" t="str">
        <f t="shared" si="9"/>
        <v xml:space="preserve"> </v>
      </c>
      <c r="O39" s="41"/>
    </row>
    <row r="40" spans="1:15" x14ac:dyDescent="0.3">
      <c r="A40" s="70">
        <f>Startovka!A19</f>
        <v>18</v>
      </c>
      <c r="B40" s="70" t="str">
        <f>Startovka!B19</f>
        <v>Darie Dytrychova</v>
      </c>
      <c r="C40" s="70" t="str">
        <f>Startovka!C19</f>
        <v>Magic Zira Shadow of Aire</v>
      </c>
      <c r="D40" s="70" t="str">
        <f>Startovka!D19</f>
        <v>Border kolie</v>
      </c>
      <c r="E40" s="70" t="str">
        <f>Startovka!E19</f>
        <v>OB-Z</v>
      </c>
      <c r="F40" s="70" t="str">
        <f>Startovka!I3</f>
        <v xml:space="preserve">Zkoušky Psí školy Cituška Židlochovice </v>
      </c>
      <c r="G40" s="71">
        <f t="shared" si="5"/>
        <v>13</v>
      </c>
      <c r="H40" s="72">
        <f>'18'!D28</f>
        <v>284.5</v>
      </c>
      <c r="I40" s="75" t="str">
        <f>'18'!D29</f>
        <v>Výborně</v>
      </c>
      <c r="J40" s="41"/>
      <c r="K40" s="43">
        <f t="shared" si="6"/>
        <v>284.5</v>
      </c>
      <c r="L40" s="43" t="str">
        <f t="shared" si="7"/>
        <v xml:space="preserve"> </v>
      </c>
      <c r="M40" s="43" t="str">
        <f t="shared" si="8"/>
        <v xml:space="preserve"> </v>
      </c>
      <c r="N40" s="43" t="str">
        <f t="shared" si="9"/>
        <v xml:space="preserve"> </v>
      </c>
      <c r="O40" s="41"/>
    </row>
    <row r="41" spans="1:15" x14ac:dyDescent="0.3">
      <c r="A41" s="70">
        <f>Startovka!A15</f>
        <v>14</v>
      </c>
      <c r="B41" s="70" t="str">
        <f>Startovka!B15</f>
        <v>Ráchel Michaela Selingerová</v>
      </c>
      <c r="C41" s="70" t="str">
        <f>Startovka!C15</f>
        <v>Bosca z Rualu</v>
      </c>
      <c r="D41" s="70" t="str">
        <f>Startovka!D15</f>
        <v>Německý boxer</v>
      </c>
      <c r="E41" s="70" t="str">
        <f>Startovka!E15</f>
        <v>OB-Z</v>
      </c>
      <c r="F41" s="70" t="str">
        <f>Startovka!I3</f>
        <v xml:space="preserve">Zkoušky Psí školy Cituška Židlochovice </v>
      </c>
      <c r="G41" s="70">
        <f t="shared" si="5"/>
        <v>14</v>
      </c>
      <c r="H41" s="74">
        <f>'14'!D28</f>
        <v>278.5</v>
      </c>
      <c r="I41" s="75" t="str">
        <f>'14'!D29</f>
        <v>Výborně</v>
      </c>
      <c r="J41" s="41"/>
      <c r="K41" s="43">
        <f t="shared" si="6"/>
        <v>278.5</v>
      </c>
      <c r="L41" s="43" t="str">
        <f t="shared" si="7"/>
        <v xml:space="preserve"> </v>
      </c>
      <c r="M41" s="43" t="str">
        <f t="shared" si="8"/>
        <v xml:space="preserve"> </v>
      </c>
      <c r="N41" s="43" t="str">
        <f t="shared" si="9"/>
        <v xml:space="preserve"> </v>
      </c>
      <c r="O41" s="41"/>
    </row>
    <row r="42" spans="1:15" x14ac:dyDescent="0.3">
      <c r="A42" s="70">
        <f>Startovka!A9</f>
        <v>8</v>
      </c>
      <c r="B42" s="70" t="str">
        <f>Startovka!B9</f>
        <v>Natálie Brázdová</v>
      </c>
      <c r="C42" s="70" t="str">
        <f>Startovka!C9</f>
        <v>X-treme z Hückelovy vily</v>
      </c>
      <c r="D42" s="70" t="str">
        <f>Startovka!D9</f>
        <v>Belgický ovčák</v>
      </c>
      <c r="E42" s="70" t="str">
        <f>Startovka!E9</f>
        <v>OB-Z</v>
      </c>
      <c r="F42" s="70" t="str">
        <f>Startovka!I3</f>
        <v xml:space="preserve">Zkoušky Psí školy Cituška Židlochovice </v>
      </c>
      <c r="G42" s="71">
        <f t="shared" si="5"/>
        <v>15</v>
      </c>
      <c r="H42" s="72">
        <f>'8'!D28</f>
        <v>276.5</v>
      </c>
      <c r="I42" s="75" t="str">
        <f>'8'!D29</f>
        <v>Výborně</v>
      </c>
      <c r="J42" s="41"/>
      <c r="K42" s="43">
        <f t="shared" si="6"/>
        <v>276.5</v>
      </c>
      <c r="L42" s="43" t="str">
        <f t="shared" si="7"/>
        <v xml:space="preserve"> </v>
      </c>
      <c r="M42" s="43" t="str">
        <f t="shared" si="8"/>
        <v xml:space="preserve"> </v>
      </c>
      <c r="N42" s="43" t="str">
        <f t="shared" si="9"/>
        <v xml:space="preserve"> </v>
      </c>
      <c r="O42" s="41"/>
    </row>
    <row r="43" spans="1:15" x14ac:dyDescent="0.3">
      <c r="A43" s="70">
        <f>Startovka!A6</f>
        <v>5</v>
      </c>
      <c r="B43" s="70" t="str">
        <f>Startovka!B6</f>
        <v>Zita Přichystalová</v>
      </c>
      <c r="C43" s="70" t="str">
        <f>Startovka!C6</f>
        <v>Besame Bay Vakonič Family</v>
      </c>
      <c r="D43" s="70" t="str">
        <f>Startovka!D6</f>
        <v>Border kolie</v>
      </c>
      <c r="E43" s="70" t="str">
        <f>Startovka!E6</f>
        <v>OB-Z</v>
      </c>
      <c r="F43" s="70" t="str">
        <f>Startovka!I3</f>
        <v xml:space="preserve">Zkoušky Psí školy Cituška Židlochovice </v>
      </c>
      <c r="G43" s="70">
        <f t="shared" si="5"/>
        <v>16</v>
      </c>
      <c r="H43" s="74">
        <f>'5'!D28</f>
        <v>275</v>
      </c>
      <c r="I43" s="75" t="str">
        <f>'5'!D29</f>
        <v>Výborně</v>
      </c>
      <c r="J43" s="41"/>
      <c r="K43" s="43">
        <f t="shared" si="6"/>
        <v>275</v>
      </c>
      <c r="L43" s="43" t="str">
        <f t="shared" si="7"/>
        <v xml:space="preserve"> </v>
      </c>
      <c r="M43" s="43" t="str">
        <f t="shared" si="8"/>
        <v xml:space="preserve"> </v>
      </c>
      <c r="N43" s="43" t="str">
        <f t="shared" si="9"/>
        <v xml:space="preserve"> </v>
      </c>
      <c r="O43" s="41"/>
    </row>
    <row r="44" spans="1:15" x14ac:dyDescent="0.3">
      <c r="A44" s="70">
        <f>Startovka!A11</f>
        <v>10</v>
      </c>
      <c r="B44" s="70" t="str">
        <f>Startovka!B11</f>
        <v>Věra Felcmanová</v>
      </c>
      <c r="C44" s="70" t="str">
        <f>Startovka!C11</f>
        <v>Grace Arlet Star</v>
      </c>
      <c r="D44" s="70" t="str">
        <f>Startovka!D11</f>
        <v>Portugalský vodní pes</v>
      </c>
      <c r="E44" s="70" t="str">
        <f>Startovka!E11</f>
        <v>OB-Z</v>
      </c>
      <c r="F44" s="70" t="str">
        <f>Startovka!I3</f>
        <v xml:space="preserve">Zkoušky Psí školy Cituška Židlochovice </v>
      </c>
      <c r="G44" s="71">
        <f t="shared" si="5"/>
        <v>17</v>
      </c>
      <c r="H44" s="72">
        <f>'10'!D28</f>
        <v>271.5</v>
      </c>
      <c r="I44" s="75" t="str">
        <f>'10'!D29</f>
        <v>Výborně</v>
      </c>
      <c r="J44" s="41"/>
      <c r="K44" s="43">
        <f t="shared" si="6"/>
        <v>271.5</v>
      </c>
      <c r="L44" s="43" t="str">
        <f t="shared" si="7"/>
        <v xml:space="preserve"> </v>
      </c>
      <c r="M44" s="43" t="str">
        <f t="shared" si="8"/>
        <v xml:space="preserve"> </v>
      </c>
      <c r="N44" s="43" t="str">
        <f t="shared" si="9"/>
        <v xml:space="preserve"> </v>
      </c>
      <c r="O44" s="41"/>
    </row>
    <row r="45" spans="1:15" x14ac:dyDescent="0.3">
      <c r="A45" s="70">
        <f>Startovka!A5</f>
        <v>4</v>
      </c>
      <c r="B45" s="70" t="str">
        <f>Startovka!B5</f>
        <v>Marcela Jezova</v>
      </c>
      <c r="C45" s="70" t="str">
        <f>Startovka!C5</f>
        <v>Briliant Judy Seychely</v>
      </c>
      <c r="D45" s="70" t="str">
        <f>Startovka!D5</f>
        <v>Australský ovčák</v>
      </c>
      <c r="E45" s="70" t="str">
        <f>Startovka!E5</f>
        <v>OB-Z</v>
      </c>
      <c r="F45" s="70" t="str">
        <f>Startovka!I3</f>
        <v xml:space="preserve">Zkoušky Psí školy Cituška Židlochovice </v>
      </c>
      <c r="G45" s="70">
        <f t="shared" si="5"/>
        <v>18</v>
      </c>
      <c r="H45" s="74">
        <f>'4'!D28</f>
        <v>269.5</v>
      </c>
      <c r="I45" s="75" t="str">
        <f>'4'!D29</f>
        <v>Výborně</v>
      </c>
      <c r="J45" s="41"/>
      <c r="K45" s="43">
        <f t="shared" si="6"/>
        <v>269.5</v>
      </c>
      <c r="L45" s="43" t="str">
        <f t="shared" si="7"/>
        <v xml:space="preserve"> </v>
      </c>
      <c r="M45" s="43" t="str">
        <f t="shared" si="8"/>
        <v xml:space="preserve"> </v>
      </c>
      <c r="N45" s="43" t="str">
        <f t="shared" si="9"/>
        <v xml:space="preserve"> </v>
      </c>
      <c r="O45" s="41"/>
    </row>
    <row r="46" spans="1:15" x14ac:dyDescent="0.3">
      <c r="A46" s="70">
        <f>Startovka!A4</f>
        <v>3</v>
      </c>
      <c r="B46" s="70" t="str">
        <f>Startovka!B4</f>
        <v>Lenka Martinčíková</v>
      </c>
      <c r="C46" s="70" t="str">
        <f>Startovka!C4</f>
        <v>Superstar Chazi Dajaera</v>
      </c>
      <c r="D46" s="70" t="str">
        <f>Startovka!D4</f>
        <v>Border kolie</v>
      </c>
      <c r="E46" s="70" t="str">
        <f>Startovka!E4</f>
        <v>OB-Z</v>
      </c>
      <c r="F46" s="70" t="str">
        <f>Startovka!I3</f>
        <v xml:space="preserve">Zkoušky Psí školy Cituška Židlochovice </v>
      </c>
      <c r="G46" s="71">
        <f t="shared" si="5"/>
        <v>19</v>
      </c>
      <c r="H46" s="72">
        <f>'3'!D28</f>
        <v>256.5</v>
      </c>
      <c r="I46" s="75" t="str">
        <f>'3'!D29</f>
        <v>Výborně</v>
      </c>
      <c r="J46" s="41"/>
      <c r="K46" s="43">
        <f t="shared" si="6"/>
        <v>256.5</v>
      </c>
      <c r="L46" s="43" t="str">
        <f t="shared" si="7"/>
        <v xml:space="preserve"> </v>
      </c>
      <c r="M46" s="43" t="str">
        <f t="shared" si="8"/>
        <v xml:space="preserve"> </v>
      </c>
      <c r="N46" s="43" t="str">
        <f t="shared" si="9"/>
        <v xml:space="preserve"> </v>
      </c>
      <c r="O46" s="41"/>
    </row>
    <row r="47" spans="1:15" x14ac:dyDescent="0.3">
      <c r="A47" s="70">
        <f>Startovka!A23</f>
        <v>22</v>
      </c>
      <c r="B47" s="70" t="str">
        <f>Startovka!B23</f>
        <v xml:space="preserve">Hana Prudká </v>
      </c>
      <c r="C47" s="70" t="str">
        <f>Startovka!C23</f>
        <v>Angie Red dog angel</v>
      </c>
      <c r="D47" s="70" t="str">
        <f>Startovka!D23</f>
        <v>Bulmastif</v>
      </c>
      <c r="E47" s="70" t="str">
        <f>Startovka!E23</f>
        <v>OB-Z</v>
      </c>
      <c r="F47" s="70" t="str">
        <f>Startovka!I3</f>
        <v xml:space="preserve">Zkoušky Psí školy Cituška Židlochovice </v>
      </c>
      <c r="G47" s="70">
        <f t="shared" si="5"/>
        <v>20</v>
      </c>
      <c r="H47" s="74">
        <f>'22'!D28</f>
        <v>255</v>
      </c>
      <c r="I47" s="75" t="str">
        <f>'22'!D29</f>
        <v>Velmi dobře</v>
      </c>
      <c r="J47" s="41"/>
      <c r="K47" s="43">
        <f t="shared" si="6"/>
        <v>255</v>
      </c>
      <c r="L47" s="43" t="str">
        <f t="shared" si="7"/>
        <v xml:space="preserve"> </v>
      </c>
      <c r="M47" s="43" t="str">
        <f t="shared" si="8"/>
        <v xml:space="preserve"> </v>
      </c>
      <c r="N47" s="43" t="str">
        <f t="shared" si="9"/>
        <v xml:space="preserve"> </v>
      </c>
      <c r="O47" s="41"/>
    </row>
    <row r="48" spans="1:15" x14ac:dyDescent="0.3">
      <c r="A48" s="70">
        <f>Startovka!A14</f>
        <v>13</v>
      </c>
      <c r="B48" s="70" t="str">
        <f>Startovka!B14</f>
        <v>Jarmila Zelinková</v>
      </c>
      <c r="C48" s="70" t="str">
        <f>Startovka!C14</f>
        <v>Jooney Temný onyx</v>
      </c>
      <c r="D48" s="70" t="str">
        <f>Startovka!D14</f>
        <v>Chodský pes</v>
      </c>
      <c r="E48" s="70" t="str">
        <f>Startovka!E14</f>
        <v>OB-Z</v>
      </c>
      <c r="F48" s="70" t="str">
        <f>Startovka!I3</f>
        <v xml:space="preserve">Zkoušky Psí školy Cituška Židlochovice </v>
      </c>
      <c r="G48" s="71">
        <f t="shared" si="5"/>
        <v>21</v>
      </c>
      <c r="H48" s="72">
        <f>'13'!D28</f>
        <v>235.5</v>
      </c>
      <c r="I48" s="75" t="str">
        <f>'13'!D29</f>
        <v>Velmi dobře</v>
      </c>
      <c r="J48" s="41"/>
      <c r="K48" s="43">
        <f t="shared" si="6"/>
        <v>235.5</v>
      </c>
      <c r="L48" s="43" t="str">
        <f t="shared" si="7"/>
        <v xml:space="preserve"> </v>
      </c>
      <c r="M48" s="43" t="str">
        <f t="shared" si="8"/>
        <v xml:space="preserve"> </v>
      </c>
      <c r="N48" s="43" t="str">
        <f t="shared" si="9"/>
        <v xml:space="preserve"> </v>
      </c>
      <c r="O48" s="41"/>
    </row>
    <row r="49" spans="1:15" x14ac:dyDescent="0.3">
      <c r="A49" s="70">
        <f>Startovka!A10</f>
        <v>9</v>
      </c>
      <c r="B49" s="70" t="str">
        <f>Startovka!B10</f>
        <v>Marcela Jezova</v>
      </c>
      <c r="C49" s="70" t="str">
        <f>Startovka!C10</f>
        <v>Adora Windy Plains</v>
      </c>
      <c r="D49" s="70" t="str">
        <f>Startovka!D10</f>
        <v>Australský ovčák</v>
      </c>
      <c r="E49" s="70" t="str">
        <f>Startovka!E10</f>
        <v>OB-Z</v>
      </c>
      <c r="F49" s="70" t="str">
        <f>Startovka!I3</f>
        <v xml:space="preserve">Zkoušky Psí školy Cituška Židlochovice </v>
      </c>
      <c r="G49" s="70">
        <f t="shared" si="5"/>
        <v>22</v>
      </c>
      <c r="H49" s="74">
        <f>'9'!D28</f>
        <v>227.5</v>
      </c>
      <c r="I49" s="75" t="str">
        <f>'9'!D29</f>
        <v>Velmi dobře</v>
      </c>
      <c r="J49" s="41"/>
      <c r="K49" s="43">
        <f t="shared" si="6"/>
        <v>227.5</v>
      </c>
      <c r="L49" s="43" t="str">
        <f t="shared" si="7"/>
        <v xml:space="preserve"> </v>
      </c>
      <c r="M49" s="43" t="str">
        <f t="shared" si="8"/>
        <v xml:space="preserve"> </v>
      </c>
      <c r="N49" s="43" t="str">
        <f t="shared" si="9"/>
        <v xml:space="preserve"> </v>
      </c>
      <c r="O49" s="41"/>
    </row>
    <row r="50" spans="1:15" x14ac:dyDescent="0.3">
      <c r="A50" s="70">
        <f>Startovka!A21</f>
        <v>20</v>
      </c>
      <c r="B50" s="70" t="str">
        <f>Startovka!B21</f>
        <v>Štěpánka Šimůnková Marková</v>
      </c>
      <c r="C50" s="70" t="str">
        <f>Startovka!C21</f>
        <v>Amedee Navarre D’anjou</v>
      </c>
      <c r="D50" s="70" t="str">
        <f>Startovka!D21</f>
        <v>Louisianský leopardí pes</v>
      </c>
      <c r="E50" s="70" t="str">
        <f>Startovka!E21</f>
        <v>OB-Z</v>
      </c>
      <c r="F50" s="70" t="str">
        <f>Startovka!I3</f>
        <v xml:space="preserve">Zkoušky Psí školy Cituška Židlochovice </v>
      </c>
      <c r="G50" s="71">
        <f t="shared" si="5"/>
        <v>23</v>
      </c>
      <c r="H50" s="72">
        <f>'20'!D28</f>
        <v>215.5</v>
      </c>
      <c r="I50" s="75" t="str">
        <f>'20'!D29</f>
        <v>Dobře</v>
      </c>
      <c r="J50" s="41"/>
      <c r="K50" s="43">
        <f t="shared" si="6"/>
        <v>215.5</v>
      </c>
      <c r="L50" s="43" t="str">
        <f t="shared" si="7"/>
        <v xml:space="preserve"> </v>
      </c>
      <c r="M50" s="43" t="str">
        <f t="shared" si="8"/>
        <v xml:space="preserve"> </v>
      </c>
      <c r="N50" s="43" t="str">
        <f t="shared" si="9"/>
        <v xml:space="preserve"> </v>
      </c>
      <c r="O50" s="41"/>
    </row>
    <row r="51" spans="1:15" x14ac:dyDescent="0.3">
      <c r="A51" s="70">
        <f>Startovka!A25</f>
        <v>24</v>
      </c>
      <c r="B51" s="70">
        <f>Startovka!B25</f>
        <v>0</v>
      </c>
      <c r="C51" s="70" t="str">
        <f>Startovka!C25</f>
        <v xml:space="preserve"> </v>
      </c>
      <c r="D51" s="70">
        <f>Startovka!D25</f>
        <v>0</v>
      </c>
      <c r="E51" s="70" t="str">
        <f>Startovka!E25</f>
        <v>OB-Z</v>
      </c>
      <c r="F51" s="70" t="str">
        <f>Startovka!I3</f>
        <v xml:space="preserve">Zkoušky Psí školy Cituška Židlochovice </v>
      </c>
      <c r="G51" s="70">
        <f t="shared" si="5"/>
        <v>24</v>
      </c>
      <c r="H51" s="74">
        <f>'24'!D28</f>
        <v>0</v>
      </c>
      <c r="I51" s="75" t="str">
        <f>'24'!D29</f>
        <v>Nehodnocen</v>
      </c>
      <c r="J51" s="41"/>
      <c r="K51" s="43">
        <f t="shared" si="6"/>
        <v>0</v>
      </c>
      <c r="L51" s="43" t="str">
        <f t="shared" si="7"/>
        <v xml:space="preserve"> </v>
      </c>
      <c r="M51" s="43" t="str">
        <f t="shared" si="8"/>
        <v xml:space="preserve"> </v>
      </c>
      <c r="N51" s="43" t="str">
        <f t="shared" si="9"/>
        <v xml:space="preserve"> </v>
      </c>
      <c r="O51" s="41"/>
    </row>
  </sheetData>
  <autoFilter ref="A1:XFC1" xr:uid="{00000000-0009-0000-0000-000002000000}">
    <sortState xmlns:xlrd2="http://schemas.microsoft.com/office/spreadsheetml/2017/richdata2" ref="A2:XFC51">
      <sortCondition descending="1" ref="H1"/>
    </sortState>
  </autoFilter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Startovka!D28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Startovka!A28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Startovka!E28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Výsledky!G28</f>
        <v>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Startovka!D29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Startovka!A29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Startovka!E29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Výsledky!G29</f>
        <v>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Startovka!D30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Startovka!A30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Startovka!E30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Výsledky!G30</f>
        <v>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Startovka!D31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Startovka!A31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Startovka!E31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Výsledky!G31</f>
        <v>4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Startovka!D32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Startovka!A32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Startovka!E32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Výsledky!G32</f>
        <v>5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Startovka!D33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Startovka!A33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Startovka!E33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Výsledky!G33</f>
        <v>5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Startovka!D34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Startovka!A34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Startovka!E34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Výsledky!G34</f>
        <v>7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Startovka!D35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Startovka!A35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Startovka!E35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Výsledky!G35</f>
        <v>8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Startovka!D36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Startovka!A36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Startovka!E36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Výsledky!G36</f>
        <v>9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Startovka!D37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Startovka!A37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Startovka!E37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Výsledky!G37</f>
        <v>10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5" workbookViewId="0">
      <selection activeCell="A5" sqref="A5:K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</f>
        <v>Tereza Mokrá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</f>
        <v>Afira od Švancmberských dubů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</f>
        <v>Jagdterier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</f>
        <v>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308.5</v>
      </c>
      <c r="E28" s="103"/>
      <c r="F28" s="103"/>
      <c r="G28" s="103"/>
      <c r="H28" s="64">
        <f>SUM(G18:G27)</f>
        <v>308.5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Startovka!D38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Startovka!A38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Startovka!E38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Výsledky!G38</f>
        <v>11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Startovka!D39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Startovka!A39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Startovka!E39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Výsledky!G39</f>
        <v>12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Startovka!D40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Startovka!A40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Startovka!E40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Výsledky!G40</f>
        <v>13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Startovka!D41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Startovka!A41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Startovka!E41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Výsledky!G41</f>
        <v>14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Startovka!D42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Startovka!A42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Startovka!E42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Výsledky!G42</f>
        <v>15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Startovka!D43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Startovka!A43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Startovka!E43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Výsledky!G43</f>
        <v>16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Startovka!D44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Startovka!A44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Startovka!E44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Výsledky!G44</f>
        <v>17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Startovka!D45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Startovka!A45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Startovka!E45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Výsledky!G45</f>
        <v>18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Startovka!D46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Startovka!A46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Startovka!E46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Výsledky!G46</f>
        <v>19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Startovka!D47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Startovka!A47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Startovka!E47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Výsledky!G47</f>
        <v>20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workbookViewId="0">
      <selection sqref="A1:K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</f>
        <v>Michaela Dvořáková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</f>
        <v>Aslan Mystic SiggiDante from Moravia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</f>
        <v>Portugalský vodní pes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</f>
        <v>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300.5</v>
      </c>
      <c r="E28" s="103"/>
      <c r="F28" s="103"/>
      <c r="G28" s="103"/>
      <c r="H28" s="64">
        <f>SUM(G18:G27)</f>
        <v>300.5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Startovka!D48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Startovka!A48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Startovka!E48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Výsledky!G48</f>
        <v>21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Startovka!D49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Startovka!A49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Startovka!E49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Výsledky!G49</f>
        <v>22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Startovka!C50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Startovka!D50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Startovka!A50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Startovka!E50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Výsledky!G50</f>
        <v>23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Startovka!C51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Startovka!D51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Startovka!A51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Startovka!E51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Výsledky!G51</f>
        <v>24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4" workbookViewId="0">
      <selection activeCell="A4" sqref="A4:K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</f>
        <v>Lenka Martinčíková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Startovka!C4</f>
        <v>Superstar Chazi Dajaera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Startovka!D4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</f>
        <v>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Startovka!E4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6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256.5</v>
      </c>
      <c r="E28" s="103"/>
      <c r="F28" s="103"/>
      <c r="G28" s="103"/>
      <c r="H28" s="64">
        <f>SUM(G18:G27)</f>
        <v>256.5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8" workbookViewId="0">
      <selection activeCell="A8" sqref="A8:H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Startovka!B5</f>
        <v>Marcela Jezova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Startovka!C5</f>
        <v>Briliant Judy Seychely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Startovka!D5</f>
        <v>Australský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Startovka!A5</f>
        <v>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Startovka!E5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Výsledky!G5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269.5</v>
      </c>
      <c r="E28" s="103"/>
      <c r="F28" s="103"/>
      <c r="G28" s="103"/>
      <c r="H28" s="64">
        <f>SUM(G18:G27)</f>
        <v>269.5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9" workbookViewId="0">
      <selection activeCell="A9" sqref="A9:H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Startovka!B6</f>
        <v>Zita Přichystalová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Startovka!C6</f>
        <v>Besame Bay Vakonič Family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Startovka!D6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Startovka!A6</f>
        <v>5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Startovka!E6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Výsledky!G6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275</v>
      </c>
      <c r="E28" s="103"/>
      <c r="F28" s="103"/>
      <c r="G28" s="103"/>
      <c r="H28" s="64">
        <f>SUM(G18:G27)</f>
        <v>275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4" workbookViewId="0">
      <selection activeCell="A4" sqref="A4:K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Startovka!B7</f>
        <v>Ludmila Prokešová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Startovka!C7</f>
        <v>DeeDee Oscar Lucky Duckling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Startovka!D7</f>
        <v>Nova scotia duck tolling retrívr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Startovka!A7</f>
        <v>6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Startovka!E7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Výsledky!G7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kuželu a zpět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15</v>
      </c>
      <c r="H24" s="64">
        <f t="shared" si="0"/>
        <v>15</v>
      </c>
      <c r="I24" s="64">
        <f t="shared" si="1"/>
        <v>7.5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285.5</v>
      </c>
      <c r="E28" s="103"/>
      <c r="F28" s="103"/>
      <c r="G28" s="103"/>
      <c r="H28" s="64">
        <f>SUM(G18:G27)</f>
        <v>285.5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2024-03-09T13:27:46Z</cp:lastPrinted>
  <dcterms:created xsi:type="dcterms:W3CDTF">2020-01-31T23:26:18Z</dcterms:created>
  <dcterms:modified xsi:type="dcterms:W3CDTF">2024-03-12T14:10:02Z</dcterms:modified>
</cp:coreProperties>
</file>